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S:\data\tajemnice\urad\korespondence\scany na UD\2022\"/>
    </mc:Choice>
  </mc:AlternateContent>
  <bookViews>
    <workbookView xWindow="0" yWindow="0" windowWidth="10020" windowHeight="9888"/>
  </bookViews>
  <sheets>
    <sheet name="Příjmy" sheetId="3" r:id="rId1"/>
    <sheet name="Výdaje" sheetId="2" r:id="rId2"/>
    <sheet name="Financování" sheetId="4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26" i="2" l="1"/>
  <c r="G52" i="2" l="1"/>
  <c r="G55" i="3"/>
  <c r="G43" i="2"/>
  <c r="G3" i="2"/>
  <c r="G39" i="2"/>
  <c r="G38" i="2"/>
  <c r="G19" i="2"/>
  <c r="G31" i="3" l="1"/>
  <c r="G30" i="3"/>
  <c r="C55" i="3" l="1"/>
  <c r="D6" i="4" l="1"/>
  <c r="D52" i="2"/>
  <c r="E3" i="4" s="1"/>
  <c r="E52" i="2"/>
  <c r="F52" i="2"/>
  <c r="C52" i="2"/>
  <c r="D55" i="3"/>
  <c r="E55" i="3"/>
  <c r="F55" i="3"/>
  <c r="F6" i="4" l="1"/>
  <c r="G6" i="4"/>
  <c r="E6" i="4"/>
  <c r="H3" i="4" l="1"/>
  <c r="H6" i="4" s="1"/>
</calcChain>
</file>

<file path=xl/comments1.xml><?xml version="1.0" encoding="utf-8"?>
<comments xmlns="http://schemas.openxmlformats.org/spreadsheetml/2006/main">
  <authors>
    <author>Iveta Kudriová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1 mil. Kč, sdílené daně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sdílené daně o 400 000 Kč - příjem shodný s rokem 2021</t>
        </r>
      </text>
    </comment>
    <comment ref="D52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převody mezi účty, nerozpočtuje se</t>
        </r>
      </text>
    </comment>
    <comment ref="E52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převody mezi účty, nerozpočtuje se</t>
        </r>
      </text>
    </comment>
  </commentList>
</comments>
</file>

<file path=xl/comments2.xml><?xml version="1.0" encoding="utf-8"?>
<comments xmlns="http://schemas.openxmlformats.org/spreadsheetml/2006/main">
  <authors>
    <author>Iveta Kudriová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město Jesenice příspěvek Rekonstrukce nátoku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kupní smlouvy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na úvěr, převody mezi účty</t>
        </r>
      </text>
    </comment>
  </commentList>
</comments>
</file>

<file path=xl/sharedStrings.xml><?xml version="1.0" encoding="utf-8"?>
<sst xmlns="http://schemas.openxmlformats.org/spreadsheetml/2006/main" count="142" uniqueCount="94">
  <si>
    <t>Text</t>
  </si>
  <si>
    <t>Ostatní záležitosti pozemních komunikací</t>
  </si>
  <si>
    <t>Pitná voda</t>
  </si>
  <si>
    <t>Odvádění a čištění odpadních vod a nakládání s kaly</t>
  </si>
  <si>
    <t>Úpravy drobných vodních toků</t>
  </si>
  <si>
    <t>Mateřské školy</t>
  </si>
  <si>
    <t>Základní školy</t>
  </si>
  <si>
    <t>Ostatní záležitosti kultury, církví a sdělovacích prostředků</t>
  </si>
  <si>
    <t>Využití volného času dětí a mládeže</t>
  </si>
  <si>
    <t>Ostatní zájmová činnost a rekreace</t>
  </si>
  <si>
    <t>Bytové hospodářství</t>
  </si>
  <si>
    <t>Nebytové hospodářství</t>
  </si>
  <si>
    <t>Veřejné osvětlení</t>
  </si>
  <si>
    <t>Pohřebnictví</t>
  </si>
  <si>
    <t>Výstavba a údržba místních inženýrských sítí</t>
  </si>
  <si>
    <t>Komunální služby a územní rozvoj jinde nezařazené</t>
  </si>
  <si>
    <t>Využívání a zneškodňování komunálních odpadů</t>
  </si>
  <si>
    <t>Využívání a zneškodňování ostatních odpadů</t>
  </si>
  <si>
    <t>Ostatní sociální péče a pomoc rodině a manželství</t>
  </si>
  <si>
    <t>Činnost místní správy</t>
  </si>
  <si>
    <t>Humanitární zahraniční pomoc přímá</t>
  </si>
  <si>
    <t>Obecné příjmy a výdaje z finančních operací</t>
  </si>
  <si>
    <t>Pojištění funkčně nespecifikované</t>
  </si>
  <si>
    <t>Převody vlastním fondům v rozpočtech územní úrovně</t>
  </si>
  <si>
    <t xml:space="preserve">Celkem </t>
  </si>
  <si>
    <t>Silnice</t>
  </si>
  <si>
    <t>Dopravní obslužnost veřejnými službami - linková</t>
  </si>
  <si>
    <t>Ostatní záležitosti předškolního vzdělávání</t>
  </si>
  <si>
    <t>Činnosti knihovnické</t>
  </si>
  <si>
    <t>Ostatní záležitosti kultury</t>
  </si>
  <si>
    <t>Pořízení, zachování a obnova hodnot místního kulturního, národního a historického povědomí</t>
  </si>
  <si>
    <t>Ostatní záležitosti sdělovacích prostředků</t>
  </si>
  <si>
    <t>Ostatní sportovní činnost</t>
  </si>
  <si>
    <t>Územní plánování</t>
  </si>
  <si>
    <t>Sběr a svoz nebezpečných odpadů</t>
  </si>
  <si>
    <t>Sběr a svoz komunálních odpadů</t>
  </si>
  <si>
    <t>Sběr a svoz ostatních odpadů jiných než nebezpečných a komunálních</t>
  </si>
  <si>
    <t>Péče o vzhled obcí a veřejnou zeleň</t>
  </si>
  <si>
    <t>Osobní asistence, pečovatelská služba a podpora samostatného bydlení</t>
  </si>
  <si>
    <t>Ostatní záležitosti sociálních věcí a politiky zaměstnanosti</t>
  </si>
  <si>
    <t>Krizová opatření</t>
  </si>
  <si>
    <t>Bezpečnost a veřejný pořádek</t>
  </si>
  <si>
    <t>Požární ochrana - dobrovolná část</t>
  </si>
  <si>
    <t>Zastupitelstva obcí</t>
  </si>
  <si>
    <t>Volby do zastupitelstev územních samosprávných celků</t>
  </si>
  <si>
    <t>Ostatní finanční operace</t>
  </si>
  <si>
    <t>Finanční vypořádání</t>
  </si>
  <si>
    <t>Ostatní činnosti jinde nezařazené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</si>
  <si>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</si>
  <si>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</si>
  <si>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</si>
  <si>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</si>
  <si>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</si>
  <si>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</si>
  <si>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</si>
  <si>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</si>
  <si>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</si>
  <si>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</si>
  <si>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 úhrad za dobývání nerostů a poplatků za geologické práce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</si>
  <si>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</si>
  <si>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</si>
  <si>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</si>
  <si>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</si>
  <si>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</si>
  <si>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</si>
  <si>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</si>
  <si>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obcí</t>
  </si>
  <si>
    <t>Neinvestiční přijaté transfery od krajů</t>
  </si>
  <si>
    <t>Investiční přijaté transfery ze státních fondů</t>
  </si>
  <si>
    <t>Ostatní investiční přijaté transfery ze státního rozpočtu</t>
  </si>
  <si>
    <t>Investiční přijaté transfery od krajů</t>
  </si>
  <si>
    <t>Změny stavu krátkodobých prostředků na bankovních účtech kromě změn stavů účtů státních finančních aktiv, které tvoří kapitolu Operace státních finančních aktiv</t>
  </si>
  <si>
    <t>Uhrazené splátky dlouhodobých přijatých půjčených prostředků</t>
  </si>
  <si>
    <t>Operace z peněžních účtů rozpočtové jednotky nemající charakter příjmů a výdajů</t>
  </si>
  <si>
    <t>Popolatek za provoz systému KO</t>
  </si>
  <si>
    <t>Zrušený odvod z loterií a podobných her</t>
  </si>
  <si>
    <t>Ostatní zýležitosti předškolního vzdělávání</t>
  </si>
  <si>
    <t>První stupeň základních škol</t>
  </si>
  <si>
    <t>Volby do Parlamentu ČR</t>
  </si>
  <si>
    <t>Volba prezidenta ČR</t>
  </si>
  <si>
    <t>Schválený rozpočet 2022</t>
  </si>
  <si>
    <t>Očekávané plnění rozpočtu 2022</t>
  </si>
  <si>
    <t>Skutečnost rozpočtu k 31.12.2021</t>
  </si>
  <si>
    <t>Skutečnost rozpočtu k 31.10.2022</t>
  </si>
  <si>
    <t>Návrh rozpočtu 2023</t>
  </si>
  <si>
    <t xml:space="preserve">Součet </t>
  </si>
  <si>
    <t>Příjmy - Schválený rozpočet obce Psáry na rok 2023</t>
  </si>
  <si>
    <t>Výdaje - Schválený rozpočet obce Psáry na rok 2023</t>
  </si>
  <si>
    <t>Financování - Schválený rozpočet obce Psáry na rok 2023</t>
  </si>
  <si>
    <t>Rozklikávací rozpočty minulých let, včetně plnění, jsou zveřejněny na  https://monitor.statnipokladna.cz/</t>
  </si>
  <si>
    <t>Schválený rozpočet v písemné podobě je k nahlédnutí v kanceláři obecního úřadu.</t>
  </si>
  <si>
    <t xml:space="preserve">Rozpočet schválilo zastupitelstvo obce Psáry dne 14.12.2022 jako rozpočet schodkový s celkovými příjmy 98 171 800 Kč, celkovými výdaji 199 314 200 Kč, </t>
  </si>
  <si>
    <t>financování ve výši 101 142 400, schodek je kryt z přebytku minulých let.</t>
  </si>
  <si>
    <t>Schválený rozpočet obce Psáry na rok 2023 je zveřejněn na webu obce https://psary.cz/rozpocet-obce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</si>
</sst>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0000"/>
    <numFmt numFmtId="165" formatCode="#,##0.00;\-#,##0.00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44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165" fontId="9" fillId="0" borderId="1" xfId="0" applyNumberFormat="1" applyFont="1" applyBorder="1"/>
    <xf numFmtId="166" fontId="1" fillId="0" borderId="0" xfId="0" applyNumberFormat="1" applyFont="1"/>
    <xf numFmtId="3" fontId="1" fillId="0" borderId="0" xfId="0" applyNumberFormat="1" applyFont="1"/>
    <xf numFmtId="165" fontId="9" fillId="4" borderId="1" xfId="0" applyNumberFormat="1" applyFont="1" applyFill="1" applyBorder="1"/>
    <xf numFmtId="165" fontId="1" fillId="4" borderId="1" xfId="0" applyNumberFormat="1" applyFont="1" applyFill="1" applyBorder="1"/>
    <xf numFmtId="0" fontId="10" fillId="0" borderId="0" xfId="0" applyFont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workbookViewId="0">
      <pane ySplit="2" topLeftCell="A39" activePane="bottomLeft" state="frozen"/>
      <selection pane="bottomLeft" activeCell="A57" sqref="A57:G61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7" width="16.6640625" style="1" customWidth="1"/>
    <col min="8" max="8" width="9.109375" style="1"/>
    <col min="9" max="9" width="14.88671875" style="9" bestFit="1" customWidth="1"/>
    <col min="10" max="16384" width="9.109375" style="1"/>
  </cols>
  <sheetData>
    <row r="1" spans="1:7" ht="20.100000000000001" customHeight="1" x14ac:dyDescent="0.4">
      <c r="A1" s="11" t="s">
        <v>86</v>
      </c>
      <c r="B1" s="12"/>
      <c r="C1" s="13"/>
      <c r="D1" s="13"/>
      <c r="E1" s="13"/>
      <c r="F1" s="13"/>
      <c r="G1" s="14"/>
    </row>
    <row r="2" spans="1:7" ht="41.4" x14ac:dyDescent="0.3">
      <c r="A2" s="6"/>
      <c r="B2" s="6" t="s">
        <v>0</v>
      </c>
      <c r="C2" s="10" t="s">
        <v>80</v>
      </c>
      <c r="D2" s="10" t="s">
        <v>81</v>
      </c>
      <c r="E2" s="10" t="s">
        <v>82</v>
      </c>
      <c r="F2" s="10" t="s">
        <v>83</v>
      </c>
      <c r="G2" s="10" t="s">
        <v>84</v>
      </c>
    </row>
    <row r="3" spans="1:7" x14ac:dyDescent="0.3">
      <c r="A3" s="3">
        <v>1111</v>
      </c>
      <c r="B3" s="4" t="s">
        <v>48</v>
      </c>
      <c r="C3" s="5">
        <v>8500000</v>
      </c>
      <c r="D3" s="5">
        <v>11000000</v>
      </c>
      <c r="E3" s="5">
        <v>10369095.83</v>
      </c>
      <c r="F3" s="5">
        <v>8971958.1899999995</v>
      </c>
      <c r="G3" s="5">
        <v>11000000</v>
      </c>
    </row>
    <row r="4" spans="1:7" x14ac:dyDescent="0.3">
      <c r="A4" s="3">
        <v>1112</v>
      </c>
      <c r="B4" s="4" t="s">
        <v>49</v>
      </c>
      <c r="C4" s="5">
        <v>350000</v>
      </c>
      <c r="D4" s="5">
        <v>860000</v>
      </c>
      <c r="E4" s="5">
        <v>666120.31999999995</v>
      </c>
      <c r="F4" s="5">
        <v>739843.27</v>
      </c>
      <c r="G4" s="5">
        <v>860000</v>
      </c>
    </row>
    <row r="5" spans="1:7" x14ac:dyDescent="0.3">
      <c r="A5" s="3">
        <v>1113</v>
      </c>
      <c r="B5" s="4" t="s">
        <v>50</v>
      </c>
      <c r="C5" s="5">
        <v>1300000</v>
      </c>
      <c r="D5" s="5">
        <v>2223000</v>
      </c>
      <c r="E5" s="5">
        <v>1726620.26</v>
      </c>
      <c r="F5" s="5">
        <v>1824682.22</v>
      </c>
      <c r="G5" s="5">
        <v>2250000</v>
      </c>
    </row>
    <row r="6" spans="1:7" x14ac:dyDescent="0.3">
      <c r="A6" s="3">
        <v>1121</v>
      </c>
      <c r="B6" s="4" t="s">
        <v>51</v>
      </c>
      <c r="C6" s="5">
        <v>12000000</v>
      </c>
      <c r="D6" s="5">
        <v>14500000</v>
      </c>
      <c r="E6" s="5">
        <v>14571308.810000001</v>
      </c>
      <c r="F6" s="5">
        <v>13425230.029999999</v>
      </c>
      <c r="G6" s="5">
        <v>14500000</v>
      </c>
    </row>
    <row r="7" spans="1:7" x14ac:dyDescent="0.3">
      <c r="A7" s="3">
        <v>1122</v>
      </c>
      <c r="B7" s="4" t="s">
        <v>52</v>
      </c>
      <c r="C7" s="5">
        <v>0</v>
      </c>
      <c r="D7" s="5">
        <v>2400460</v>
      </c>
      <c r="E7" s="5">
        <v>2668360</v>
      </c>
      <c r="F7" s="5">
        <v>2400460</v>
      </c>
      <c r="G7" s="5">
        <v>0</v>
      </c>
    </row>
    <row r="8" spans="1:7" x14ac:dyDescent="0.3">
      <c r="A8" s="3">
        <v>1211</v>
      </c>
      <c r="B8" s="4" t="s">
        <v>53</v>
      </c>
      <c r="C8" s="5">
        <v>26000000</v>
      </c>
      <c r="D8" s="5">
        <v>40000000</v>
      </c>
      <c r="E8" s="5">
        <v>32551889.120000001</v>
      </c>
      <c r="F8" s="5">
        <v>31567679.41</v>
      </c>
      <c r="G8" s="5">
        <v>41000000</v>
      </c>
    </row>
    <row r="9" spans="1:7" x14ac:dyDescent="0.3">
      <c r="A9" s="3">
        <v>1334</v>
      </c>
      <c r="B9" s="4" t="s">
        <v>54</v>
      </c>
      <c r="C9" s="5">
        <v>50000</v>
      </c>
      <c r="D9" s="5">
        <v>50000</v>
      </c>
      <c r="E9" s="5">
        <v>41328.5</v>
      </c>
      <c r="F9" s="5">
        <v>26985.200000000001</v>
      </c>
      <c r="G9" s="5">
        <v>50000</v>
      </c>
    </row>
    <row r="10" spans="1:7" x14ac:dyDescent="0.3">
      <c r="A10" s="3">
        <v>1340</v>
      </c>
      <c r="B10" s="4" t="s">
        <v>74</v>
      </c>
      <c r="C10" s="5">
        <v>0</v>
      </c>
      <c r="D10" s="5">
        <v>0</v>
      </c>
      <c r="E10" s="5">
        <v>5057853</v>
      </c>
      <c r="F10" s="5">
        <v>0</v>
      </c>
      <c r="G10" s="5">
        <v>0</v>
      </c>
    </row>
    <row r="11" spans="1:7" x14ac:dyDescent="0.3">
      <c r="A11" s="3">
        <v>1341</v>
      </c>
      <c r="B11" s="4" t="s">
        <v>55</v>
      </c>
      <c r="C11" s="5">
        <v>182000</v>
      </c>
      <c r="D11" s="5">
        <v>182000</v>
      </c>
      <c r="E11" s="5">
        <v>175255</v>
      </c>
      <c r="F11" s="5">
        <v>167100</v>
      </c>
      <c r="G11" s="15">
        <v>182000</v>
      </c>
    </row>
    <row r="12" spans="1:7" x14ac:dyDescent="0.3">
      <c r="A12" s="3">
        <v>1343</v>
      </c>
      <c r="B12" s="4" t="s">
        <v>56</v>
      </c>
      <c r="C12" s="5">
        <v>15000</v>
      </c>
      <c r="D12" s="5">
        <v>30000</v>
      </c>
      <c r="E12" s="5">
        <v>8380</v>
      </c>
      <c r="F12" s="5">
        <v>22550</v>
      </c>
      <c r="G12" s="5">
        <v>30000</v>
      </c>
    </row>
    <row r="13" spans="1:7" x14ac:dyDescent="0.3">
      <c r="A13" s="3">
        <v>1345</v>
      </c>
      <c r="B13" s="4" t="s">
        <v>57</v>
      </c>
      <c r="C13" s="5">
        <v>4950000</v>
      </c>
      <c r="D13" s="5">
        <v>4600000</v>
      </c>
      <c r="E13" s="5">
        <v>0</v>
      </c>
      <c r="F13" s="5">
        <v>4544106</v>
      </c>
      <c r="G13" s="15">
        <v>4600000</v>
      </c>
    </row>
    <row r="14" spans="1:7" x14ac:dyDescent="0.3">
      <c r="A14" s="3">
        <v>1356</v>
      </c>
      <c r="B14" s="4" t="s">
        <v>58</v>
      </c>
      <c r="C14" s="5">
        <v>50000</v>
      </c>
      <c r="D14" s="5">
        <v>50000</v>
      </c>
      <c r="E14" s="5">
        <v>90222.59</v>
      </c>
      <c r="F14" s="5">
        <v>30958.13</v>
      </c>
      <c r="G14" s="5">
        <v>50000</v>
      </c>
    </row>
    <row r="15" spans="1:7" x14ac:dyDescent="0.3">
      <c r="A15" s="3">
        <v>1361</v>
      </c>
      <c r="B15" s="4" t="s">
        <v>59</v>
      </c>
      <c r="C15" s="5">
        <v>80000</v>
      </c>
      <c r="D15" s="5">
        <v>95000</v>
      </c>
      <c r="E15" s="5">
        <v>82690</v>
      </c>
      <c r="F15" s="5">
        <v>83890</v>
      </c>
      <c r="G15" s="5">
        <v>95000</v>
      </c>
    </row>
    <row r="16" spans="1:7" x14ac:dyDescent="0.3">
      <c r="A16" s="3">
        <v>1381</v>
      </c>
      <c r="B16" s="4" t="s">
        <v>60</v>
      </c>
      <c r="C16" s="5">
        <v>350000</v>
      </c>
      <c r="D16" s="5">
        <v>600000</v>
      </c>
      <c r="E16" s="5">
        <v>480428.36</v>
      </c>
      <c r="F16" s="5">
        <v>417794.38</v>
      </c>
      <c r="G16" s="5">
        <v>600000</v>
      </c>
    </row>
    <row r="17" spans="1:7" x14ac:dyDescent="0.3">
      <c r="A17" s="3">
        <v>1382</v>
      </c>
      <c r="B17" s="4" t="s">
        <v>75</v>
      </c>
      <c r="C17" s="5">
        <v>0</v>
      </c>
      <c r="D17" s="5">
        <v>0</v>
      </c>
      <c r="E17" s="5">
        <v>20.94</v>
      </c>
      <c r="F17" s="5">
        <v>0</v>
      </c>
      <c r="G17" s="5">
        <v>0</v>
      </c>
    </row>
    <row r="18" spans="1:7" x14ac:dyDescent="0.3">
      <c r="A18" s="3">
        <v>1511</v>
      </c>
      <c r="B18" s="4" t="s">
        <v>61</v>
      </c>
      <c r="C18" s="5">
        <v>6300000</v>
      </c>
      <c r="D18" s="5">
        <v>6300000</v>
      </c>
      <c r="E18" s="5">
        <v>6468069.2800000003</v>
      </c>
      <c r="F18" s="5">
        <v>5194359.57</v>
      </c>
      <c r="G18" s="5">
        <v>6700000</v>
      </c>
    </row>
    <row r="19" spans="1:7" x14ac:dyDescent="0.3">
      <c r="A19" s="3">
        <v>4111</v>
      </c>
      <c r="B19" s="4" t="s">
        <v>62</v>
      </c>
      <c r="C19" s="5">
        <v>0</v>
      </c>
      <c r="D19" s="5">
        <v>353143.83</v>
      </c>
      <c r="E19" s="5">
        <v>863087.47</v>
      </c>
      <c r="F19" s="5">
        <v>289143.83</v>
      </c>
      <c r="G19" s="5">
        <v>0</v>
      </c>
    </row>
    <row r="20" spans="1:7" x14ac:dyDescent="0.3">
      <c r="A20" s="3">
        <v>4112</v>
      </c>
      <c r="B20" s="4" t="s">
        <v>63</v>
      </c>
      <c r="C20" s="5">
        <v>2168000</v>
      </c>
      <c r="D20" s="5">
        <v>2056900</v>
      </c>
      <c r="E20" s="5">
        <v>2132200</v>
      </c>
      <c r="F20" s="5">
        <v>1714080</v>
      </c>
      <c r="G20" s="5">
        <v>2000000</v>
      </c>
    </row>
    <row r="21" spans="1:7" x14ac:dyDescent="0.3">
      <c r="A21" s="3">
        <v>4113</v>
      </c>
      <c r="B21" s="4" t="s">
        <v>64</v>
      </c>
      <c r="C21" s="5">
        <v>0</v>
      </c>
      <c r="D21" s="5">
        <v>0</v>
      </c>
      <c r="E21" s="5">
        <v>293928</v>
      </c>
      <c r="F21" s="5">
        <v>0</v>
      </c>
      <c r="G21" s="5">
        <v>0</v>
      </c>
    </row>
    <row r="22" spans="1:7" x14ac:dyDescent="0.3">
      <c r="A22" s="3">
        <v>4116</v>
      </c>
      <c r="B22" s="4" t="s">
        <v>65</v>
      </c>
      <c r="C22" s="5">
        <v>0</v>
      </c>
      <c r="D22" s="5">
        <v>1543000</v>
      </c>
      <c r="E22" s="5">
        <v>816394</v>
      </c>
      <c r="F22" s="5">
        <v>1543000</v>
      </c>
      <c r="G22" s="5">
        <v>0</v>
      </c>
    </row>
    <row r="23" spans="1:7" x14ac:dyDescent="0.3">
      <c r="A23" s="3">
        <v>4121</v>
      </c>
      <c r="B23" s="4" t="s">
        <v>66</v>
      </c>
      <c r="C23" s="5">
        <v>0</v>
      </c>
      <c r="D23" s="5">
        <v>67500</v>
      </c>
      <c r="E23" s="5">
        <v>0</v>
      </c>
      <c r="F23" s="5">
        <v>67500</v>
      </c>
      <c r="G23" s="5">
        <v>0</v>
      </c>
    </row>
    <row r="24" spans="1:7" x14ac:dyDescent="0.3">
      <c r="A24" s="3">
        <v>4122</v>
      </c>
      <c r="B24" s="4" t="s">
        <v>67</v>
      </c>
      <c r="C24" s="5">
        <v>0</v>
      </c>
      <c r="D24" s="5">
        <v>43200.35</v>
      </c>
      <c r="E24" s="5">
        <v>63899.5</v>
      </c>
      <c r="F24" s="5">
        <v>11200.35</v>
      </c>
      <c r="G24" s="5">
        <v>0</v>
      </c>
    </row>
    <row r="25" spans="1:7" x14ac:dyDescent="0.3">
      <c r="A25" s="3">
        <v>4213</v>
      </c>
      <c r="B25" s="4" t="s">
        <v>68</v>
      </c>
      <c r="C25" s="5">
        <v>0</v>
      </c>
      <c r="D25" s="5">
        <v>0</v>
      </c>
      <c r="E25" s="5">
        <v>4610531.92</v>
      </c>
      <c r="F25" s="5">
        <v>0</v>
      </c>
      <c r="G25" s="5">
        <v>0</v>
      </c>
    </row>
    <row r="26" spans="1:7" x14ac:dyDescent="0.3">
      <c r="A26" s="3">
        <v>4216</v>
      </c>
      <c r="B26" s="4" t="s">
        <v>69</v>
      </c>
      <c r="C26" s="5">
        <v>0</v>
      </c>
      <c r="D26" s="5">
        <v>0</v>
      </c>
      <c r="E26" s="5">
        <v>20364286.050000001</v>
      </c>
      <c r="F26" s="5">
        <v>0</v>
      </c>
      <c r="G26" s="5">
        <v>0</v>
      </c>
    </row>
    <row r="27" spans="1:7" x14ac:dyDescent="0.3">
      <c r="A27" s="3">
        <v>4222</v>
      </c>
      <c r="B27" s="4" t="s">
        <v>70</v>
      </c>
      <c r="C27" s="5">
        <v>0</v>
      </c>
      <c r="D27" s="5">
        <v>0</v>
      </c>
      <c r="E27" s="5">
        <v>350634</v>
      </c>
      <c r="F27" s="5">
        <v>0</v>
      </c>
      <c r="G27" s="5">
        <v>0</v>
      </c>
    </row>
    <row r="28" spans="1:7" x14ac:dyDescent="0.3">
      <c r="A28" s="3">
        <v>2212</v>
      </c>
      <c r="B28" s="4" t="s">
        <v>25</v>
      </c>
      <c r="C28" s="5">
        <v>0</v>
      </c>
      <c r="D28" s="5">
        <v>0</v>
      </c>
      <c r="E28" s="5">
        <v>20930.95</v>
      </c>
      <c r="F28" s="5">
        <v>0</v>
      </c>
      <c r="G28" s="5">
        <v>0</v>
      </c>
    </row>
    <row r="29" spans="1:7" x14ac:dyDescent="0.3">
      <c r="A29" s="3">
        <v>2219</v>
      </c>
      <c r="B29" s="4" t="s">
        <v>1</v>
      </c>
      <c r="C29" s="5">
        <v>0</v>
      </c>
      <c r="D29" s="5">
        <v>11100</v>
      </c>
      <c r="E29" s="5">
        <v>0</v>
      </c>
      <c r="F29" s="5">
        <v>11100</v>
      </c>
      <c r="G29" s="5">
        <v>0</v>
      </c>
    </row>
    <row r="30" spans="1:7" x14ac:dyDescent="0.3">
      <c r="A30" s="3">
        <v>2310</v>
      </c>
      <c r="B30" s="4" t="s">
        <v>2</v>
      </c>
      <c r="C30" s="5">
        <v>2800000</v>
      </c>
      <c r="D30" s="5">
        <v>3944600</v>
      </c>
      <c r="E30" s="5">
        <v>2178000</v>
      </c>
      <c r="F30" s="5">
        <v>3139950</v>
      </c>
      <c r="G30" s="15">
        <f>2660000*1.21</f>
        <v>3218600</v>
      </c>
    </row>
    <row r="31" spans="1:7" x14ac:dyDescent="0.3">
      <c r="A31" s="3">
        <v>2321</v>
      </c>
      <c r="B31" s="4" t="s">
        <v>3</v>
      </c>
      <c r="C31" s="5">
        <v>2700000</v>
      </c>
      <c r="D31" s="5">
        <v>3872000</v>
      </c>
      <c r="E31" s="5">
        <v>2178000</v>
      </c>
      <c r="F31" s="5">
        <v>3085500</v>
      </c>
      <c r="G31" s="15">
        <f>2600000*1.21</f>
        <v>3146000</v>
      </c>
    </row>
    <row r="32" spans="1:7" x14ac:dyDescent="0.3">
      <c r="A32" s="3">
        <v>2333</v>
      </c>
      <c r="B32" s="4" t="s">
        <v>4</v>
      </c>
      <c r="C32" s="5">
        <v>0</v>
      </c>
      <c r="D32" s="5">
        <v>60000</v>
      </c>
      <c r="E32" s="5">
        <v>0</v>
      </c>
      <c r="F32" s="5">
        <v>57838</v>
      </c>
      <c r="G32" s="5">
        <v>0</v>
      </c>
    </row>
    <row r="33" spans="1:7" x14ac:dyDescent="0.3">
      <c r="A33" s="3">
        <v>3111</v>
      </c>
      <c r="B33" s="4" t="s">
        <v>5</v>
      </c>
      <c r="C33" s="5">
        <v>960000</v>
      </c>
      <c r="D33" s="5">
        <v>1190000</v>
      </c>
      <c r="E33" s="5">
        <v>1020000</v>
      </c>
      <c r="F33" s="5">
        <v>1068256.0900000001</v>
      </c>
      <c r="G33" s="15">
        <v>1000000</v>
      </c>
    </row>
    <row r="34" spans="1:7" x14ac:dyDescent="0.3">
      <c r="A34" s="3">
        <v>3113</v>
      </c>
      <c r="B34" s="4" t="s">
        <v>6</v>
      </c>
      <c r="C34" s="5">
        <v>0</v>
      </c>
      <c r="D34" s="5">
        <v>1600000</v>
      </c>
      <c r="E34" s="5">
        <v>0</v>
      </c>
      <c r="F34" s="5">
        <v>1410797.56</v>
      </c>
      <c r="G34" s="15">
        <v>1600000</v>
      </c>
    </row>
    <row r="35" spans="1:7" x14ac:dyDescent="0.3">
      <c r="A35" s="3">
        <v>3115</v>
      </c>
      <c r="B35" s="4" t="s">
        <v>76</v>
      </c>
      <c r="C35" s="5">
        <v>0</v>
      </c>
      <c r="D35" s="5">
        <v>0</v>
      </c>
      <c r="E35" s="5">
        <v>69365</v>
      </c>
      <c r="F35" s="5">
        <v>0</v>
      </c>
      <c r="G35" s="5">
        <v>0</v>
      </c>
    </row>
    <row r="36" spans="1:7" x14ac:dyDescent="0.3">
      <c r="A36" s="3">
        <v>3399</v>
      </c>
      <c r="B36" s="4" t="s">
        <v>7</v>
      </c>
      <c r="C36" s="5">
        <v>20000</v>
      </c>
      <c r="D36" s="5">
        <v>95000</v>
      </c>
      <c r="E36" s="5">
        <v>77050</v>
      </c>
      <c r="F36" s="5">
        <v>83650</v>
      </c>
      <c r="G36" s="5">
        <v>0</v>
      </c>
    </row>
    <row r="37" spans="1:7" x14ac:dyDescent="0.3">
      <c r="A37" s="3">
        <v>3421</v>
      </c>
      <c r="B37" s="4" t="s">
        <v>8</v>
      </c>
      <c r="C37" s="5">
        <v>0</v>
      </c>
      <c r="D37" s="5">
        <v>298200</v>
      </c>
      <c r="E37" s="5">
        <v>0</v>
      </c>
      <c r="F37" s="5">
        <v>289300</v>
      </c>
      <c r="G37" s="5">
        <v>0</v>
      </c>
    </row>
    <row r="38" spans="1:7" x14ac:dyDescent="0.3">
      <c r="A38" s="3">
        <v>3429</v>
      </c>
      <c r="B38" s="4" t="s">
        <v>9</v>
      </c>
      <c r="C38" s="5">
        <v>350000</v>
      </c>
      <c r="D38" s="5">
        <v>376000</v>
      </c>
      <c r="E38" s="5">
        <v>374740</v>
      </c>
      <c r="F38" s="5">
        <v>350797</v>
      </c>
      <c r="G38" s="5">
        <v>394000</v>
      </c>
    </row>
    <row r="39" spans="1:7" x14ac:dyDescent="0.3">
      <c r="A39" s="3">
        <v>3612</v>
      </c>
      <c r="B39" s="4" t="s">
        <v>10</v>
      </c>
      <c r="C39" s="5">
        <v>650000</v>
      </c>
      <c r="D39" s="5">
        <v>670000</v>
      </c>
      <c r="E39" s="5">
        <v>756512</v>
      </c>
      <c r="F39" s="5">
        <v>526568</v>
      </c>
      <c r="G39" s="5">
        <v>780000</v>
      </c>
    </row>
    <row r="40" spans="1:7" x14ac:dyDescent="0.3">
      <c r="A40" s="3">
        <v>3613</v>
      </c>
      <c r="B40" s="4" t="s">
        <v>11</v>
      </c>
      <c r="C40" s="5">
        <v>320000</v>
      </c>
      <c r="D40" s="5">
        <v>1950000</v>
      </c>
      <c r="E40" s="5">
        <v>477337.11</v>
      </c>
      <c r="F40" s="5">
        <v>1812461.57</v>
      </c>
      <c r="G40" s="5">
        <v>1816200</v>
      </c>
    </row>
    <row r="41" spans="1:7" x14ac:dyDescent="0.3">
      <c r="A41" s="3">
        <v>3631</v>
      </c>
      <c r="B41" s="4" t="s">
        <v>12</v>
      </c>
      <c r="C41" s="5">
        <v>0</v>
      </c>
      <c r="D41" s="5">
        <v>500</v>
      </c>
      <c r="E41" s="5">
        <v>99484.63</v>
      </c>
      <c r="F41" s="5">
        <v>500</v>
      </c>
      <c r="G41" s="5">
        <v>0</v>
      </c>
    </row>
    <row r="42" spans="1:7" x14ac:dyDescent="0.3">
      <c r="A42" s="3">
        <v>3632</v>
      </c>
      <c r="B42" s="4" t="s">
        <v>13</v>
      </c>
      <c r="C42" s="5">
        <v>5000</v>
      </c>
      <c r="D42" s="5">
        <v>15000</v>
      </c>
      <c r="E42" s="5">
        <v>18100</v>
      </c>
      <c r="F42" s="5">
        <v>14800</v>
      </c>
      <c r="G42" s="5">
        <v>5000</v>
      </c>
    </row>
    <row r="43" spans="1:7" x14ac:dyDescent="0.3">
      <c r="A43" s="3">
        <v>3633</v>
      </c>
      <c r="B43" s="4" t="s">
        <v>14</v>
      </c>
      <c r="C43" s="5">
        <v>1000000</v>
      </c>
      <c r="D43" s="5">
        <v>1250000</v>
      </c>
      <c r="E43" s="5">
        <v>1265000</v>
      </c>
      <c r="F43" s="5">
        <v>1250000</v>
      </c>
      <c r="G43" s="15">
        <v>500000</v>
      </c>
    </row>
    <row r="44" spans="1:7" x14ac:dyDescent="0.3">
      <c r="A44" s="3">
        <v>3639</v>
      </c>
      <c r="B44" s="4" t="s">
        <v>15</v>
      </c>
      <c r="C44" s="5">
        <v>66000</v>
      </c>
      <c r="D44" s="5">
        <v>1230000</v>
      </c>
      <c r="E44" s="5">
        <v>342001.44</v>
      </c>
      <c r="F44" s="5">
        <v>1919607.77</v>
      </c>
      <c r="G44" s="15">
        <v>365000</v>
      </c>
    </row>
    <row r="45" spans="1:7" x14ac:dyDescent="0.3">
      <c r="A45" s="3">
        <v>3725</v>
      </c>
      <c r="B45" s="4" t="s">
        <v>16</v>
      </c>
      <c r="C45" s="5">
        <v>800000</v>
      </c>
      <c r="D45" s="5">
        <v>1346000</v>
      </c>
      <c r="E45" s="5">
        <v>883093.15</v>
      </c>
      <c r="F45" s="5">
        <v>823407.43</v>
      </c>
      <c r="G45" s="5">
        <v>1065000</v>
      </c>
    </row>
    <row r="46" spans="1:7" x14ac:dyDescent="0.3">
      <c r="A46" s="3">
        <v>3726</v>
      </c>
      <c r="B46" s="4" t="s">
        <v>17</v>
      </c>
      <c r="C46" s="5">
        <v>0</v>
      </c>
      <c r="D46" s="5">
        <v>350000</v>
      </c>
      <c r="E46" s="5">
        <v>0</v>
      </c>
      <c r="F46" s="5">
        <v>334825</v>
      </c>
      <c r="G46" s="5">
        <v>350000</v>
      </c>
    </row>
    <row r="47" spans="1:7" x14ac:dyDescent="0.3">
      <c r="A47" s="3">
        <v>4339</v>
      </c>
      <c r="B47" s="4" t="s">
        <v>18</v>
      </c>
      <c r="C47" s="5">
        <v>0</v>
      </c>
      <c r="D47" s="5">
        <v>9500</v>
      </c>
      <c r="E47" s="5">
        <v>0</v>
      </c>
      <c r="F47" s="5">
        <v>9500</v>
      </c>
      <c r="G47" s="5">
        <v>0</v>
      </c>
    </row>
    <row r="48" spans="1:7" x14ac:dyDescent="0.3">
      <c r="A48" s="3">
        <v>6171</v>
      </c>
      <c r="B48" s="4" t="s">
        <v>19</v>
      </c>
      <c r="C48" s="5">
        <v>11000</v>
      </c>
      <c r="D48" s="5">
        <v>65000</v>
      </c>
      <c r="E48" s="5">
        <v>7062987.4900000002</v>
      </c>
      <c r="F48" s="5">
        <v>62862.96</v>
      </c>
      <c r="G48" s="5">
        <v>10000</v>
      </c>
    </row>
    <row r="49" spans="1:7" x14ac:dyDescent="0.3">
      <c r="A49" s="3">
        <v>6221</v>
      </c>
      <c r="B49" s="4" t="s">
        <v>20</v>
      </c>
      <c r="C49" s="5">
        <v>0</v>
      </c>
      <c r="D49" s="5">
        <v>155000</v>
      </c>
      <c r="E49" s="5">
        <v>0</v>
      </c>
      <c r="F49" s="5">
        <v>155000</v>
      </c>
      <c r="G49" s="5">
        <v>0</v>
      </c>
    </row>
    <row r="50" spans="1:7" x14ac:dyDescent="0.3">
      <c r="A50" s="3">
        <v>6310</v>
      </c>
      <c r="B50" s="4" t="s">
        <v>21</v>
      </c>
      <c r="C50" s="5">
        <v>5000</v>
      </c>
      <c r="D50" s="5">
        <v>1704004.64</v>
      </c>
      <c r="E50" s="5">
        <v>5668.04</v>
      </c>
      <c r="F50" s="5">
        <v>1703997.4</v>
      </c>
      <c r="G50" s="15">
        <v>5000</v>
      </c>
    </row>
    <row r="51" spans="1:7" x14ac:dyDescent="0.3">
      <c r="A51" s="3">
        <v>6320</v>
      </c>
      <c r="B51" s="4" t="s">
        <v>22</v>
      </c>
      <c r="C51" s="5">
        <v>0</v>
      </c>
      <c r="D51" s="5">
        <v>103000</v>
      </c>
      <c r="E51" s="5">
        <v>11200</v>
      </c>
      <c r="F51" s="5">
        <v>102587</v>
      </c>
      <c r="G51" s="5">
        <v>0</v>
      </c>
    </row>
    <row r="52" spans="1:7" x14ac:dyDescent="0.3">
      <c r="A52" s="3">
        <v>6330</v>
      </c>
      <c r="B52" s="4" t="s">
        <v>23</v>
      </c>
      <c r="C52" s="5">
        <v>0</v>
      </c>
      <c r="D52" s="5">
        <v>8883670.6300000008</v>
      </c>
      <c r="E52" s="5">
        <v>3567958.53</v>
      </c>
      <c r="F52" s="5">
        <v>8883670.6300000008</v>
      </c>
      <c r="G52" s="5">
        <v>0</v>
      </c>
    </row>
    <row r="53" spans="1:7" x14ac:dyDescent="0.3">
      <c r="A53" s="3">
        <v>6402</v>
      </c>
      <c r="B53" s="4" t="s">
        <v>46</v>
      </c>
      <c r="C53" s="5">
        <v>0</v>
      </c>
      <c r="D53" s="5">
        <v>0</v>
      </c>
      <c r="E53" s="5">
        <v>25916.1</v>
      </c>
      <c r="F53" s="5">
        <v>0</v>
      </c>
      <c r="G53" s="5">
        <v>0</v>
      </c>
    </row>
    <row r="54" spans="1:7" x14ac:dyDescent="0.3">
      <c r="A54" s="4">
        <v>6409</v>
      </c>
      <c r="B54" s="4" t="s">
        <v>47</v>
      </c>
      <c r="C54" s="4">
        <v>0</v>
      </c>
      <c r="D54" s="4">
        <v>0</v>
      </c>
      <c r="E54" s="4">
        <v>15239.28</v>
      </c>
      <c r="F54" s="4">
        <v>0</v>
      </c>
      <c r="G54" s="4">
        <v>0</v>
      </c>
    </row>
    <row r="55" spans="1:7" x14ac:dyDescent="0.3">
      <c r="A55" s="4"/>
      <c r="B55" s="7" t="s">
        <v>24</v>
      </c>
      <c r="C55" s="8">
        <f>SUM(C3:C54)</f>
        <v>71982000</v>
      </c>
      <c r="D55" s="8">
        <f t="shared" ref="D55:F55" si="0">SUM(D3:D54)</f>
        <v>116132779.44999999</v>
      </c>
      <c r="E55" s="8">
        <f t="shared" si="0"/>
        <v>124901186.67</v>
      </c>
      <c r="F55" s="8">
        <f t="shared" si="0"/>
        <v>100139496.98999999</v>
      </c>
      <c r="G55" s="8">
        <f>SUM(G3:G54)</f>
        <v>98171800</v>
      </c>
    </row>
    <row r="57" spans="1:7" x14ac:dyDescent="0.3">
      <c r="A57" s="20" t="s">
        <v>91</v>
      </c>
      <c r="B57" s="20"/>
      <c r="C57" s="20"/>
      <c r="D57" s="20"/>
      <c r="E57" s="20"/>
      <c r="F57" s="20"/>
      <c r="G57" s="20"/>
    </row>
    <row r="58" spans="1:7" x14ac:dyDescent="0.3">
      <c r="A58" s="20" t="s">
        <v>92</v>
      </c>
      <c r="B58" s="20"/>
      <c r="C58" s="20"/>
      <c r="D58" s="20"/>
      <c r="E58" s="20"/>
      <c r="F58" s="20"/>
      <c r="G58" s="20"/>
    </row>
    <row r="59" spans="1:7" x14ac:dyDescent="0.3">
      <c r="A59" s="20" t="s">
        <v>93</v>
      </c>
      <c r="B59" s="20"/>
      <c r="C59" s="20"/>
      <c r="D59" s="20"/>
      <c r="E59" s="20"/>
      <c r="F59" s="20"/>
      <c r="G59" s="20"/>
    </row>
    <row r="60" spans="1:7" x14ac:dyDescent="0.3">
      <c r="A60" s="20" t="s">
        <v>89</v>
      </c>
      <c r="B60" s="20"/>
      <c r="C60" s="20"/>
      <c r="D60" s="20"/>
      <c r="E60" s="20"/>
      <c r="F60" s="20"/>
      <c r="G60" s="20"/>
    </row>
    <row r="61" spans="1:7" x14ac:dyDescent="0.3">
      <c r="A61" s="20" t="s">
        <v>90</v>
      </c>
      <c r="B61" s="20"/>
      <c r="C61" s="20"/>
      <c r="D61" s="20"/>
      <c r="E61" s="20"/>
      <c r="F61" s="20"/>
      <c r="G61" s="20"/>
    </row>
  </sheetData>
  <mergeCells count="5">
    <mergeCell ref="A57:G57"/>
    <mergeCell ref="A58:G58"/>
    <mergeCell ref="A59:G59"/>
    <mergeCell ref="A60:G60"/>
    <mergeCell ref="A61:G61"/>
  </mergeCells>
  <pageMargins left="0.19685039370078741" right="0.19685039370078741" top="0.39370078740157483" bottom="0.59055118110236227" header="0.39370078740157483" footer="0.19685039370078741"/>
  <pageSetup paperSize="9" scale="9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pane ySplit="2" topLeftCell="A45" activePane="bottomLeft" state="frozen"/>
      <selection pane="bottomLeft" activeCell="A54" sqref="A54:G58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7" width="16.6640625" style="1" customWidth="1"/>
    <col min="8" max="8" width="9.109375" style="1"/>
    <col min="9" max="9" width="15.88671875" style="1" bestFit="1" customWidth="1"/>
    <col min="10" max="11" width="9.109375" style="1"/>
    <col min="12" max="12" width="10" style="1" bestFit="1" customWidth="1"/>
    <col min="13" max="16384" width="9.109375" style="1"/>
  </cols>
  <sheetData>
    <row r="1" spans="1:9" ht="20.100000000000001" customHeight="1" x14ac:dyDescent="0.4">
      <c r="A1" s="21" t="s">
        <v>87</v>
      </c>
      <c r="B1" s="22"/>
      <c r="C1" s="22"/>
      <c r="D1" s="22"/>
      <c r="E1" s="22"/>
      <c r="F1" s="22"/>
      <c r="G1" s="23"/>
    </row>
    <row r="2" spans="1:9" ht="41.4" x14ac:dyDescent="0.3">
      <c r="A2" s="6"/>
      <c r="B2" s="6" t="s">
        <v>0</v>
      </c>
      <c r="C2" s="10" t="s">
        <v>80</v>
      </c>
      <c r="D2" s="10" t="s">
        <v>81</v>
      </c>
      <c r="E2" s="10" t="s">
        <v>82</v>
      </c>
      <c r="F2" s="10" t="s">
        <v>83</v>
      </c>
      <c r="G2" s="10" t="s">
        <v>84</v>
      </c>
    </row>
    <row r="3" spans="1:9" x14ac:dyDescent="0.3">
      <c r="A3" s="3">
        <v>2212</v>
      </c>
      <c r="B3" s="4" t="s">
        <v>25</v>
      </c>
      <c r="C3" s="5">
        <v>14575000</v>
      </c>
      <c r="D3" s="5">
        <v>14075000</v>
      </c>
      <c r="E3" s="5">
        <v>9734493.5700000003</v>
      </c>
      <c r="F3" s="5">
        <v>9984819.5</v>
      </c>
      <c r="G3" s="18">
        <f>23453000+4000000</f>
        <v>27453000</v>
      </c>
      <c r="H3" s="17"/>
    </row>
    <row r="4" spans="1:9" x14ac:dyDescent="0.3">
      <c r="A4" s="3">
        <v>2219</v>
      </c>
      <c r="B4" s="4" t="s">
        <v>1</v>
      </c>
      <c r="C4" s="5">
        <v>841000</v>
      </c>
      <c r="D4" s="5">
        <v>1941000</v>
      </c>
      <c r="E4" s="5">
        <v>320606.38</v>
      </c>
      <c r="F4" s="5">
        <v>958957.77</v>
      </c>
      <c r="G4" s="18">
        <v>4170000</v>
      </c>
    </row>
    <row r="5" spans="1:9" x14ac:dyDescent="0.3">
      <c r="A5" s="3">
        <v>2292</v>
      </c>
      <c r="B5" s="4" t="s">
        <v>26</v>
      </c>
      <c r="C5" s="5">
        <v>1700000</v>
      </c>
      <c r="D5" s="5">
        <v>2100000</v>
      </c>
      <c r="E5" s="5">
        <v>1506595.45</v>
      </c>
      <c r="F5" s="5">
        <v>1670769.89</v>
      </c>
      <c r="G5" s="18">
        <v>2600000</v>
      </c>
    </row>
    <row r="6" spans="1:9" x14ac:dyDescent="0.3">
      <c r="A6" s="3">
        <v>2310</v>
      </c>
      <c r="B6" s="4" t="s">
        <v>2</v>
      </c>
      <c r="C6" s="5">
        <v>33000000</v>
      </c>
      <c r="D6" s="5">
        <v>33000000</v>
      </c>
      <c r="E6" s="5">
        <v>23139962.57</v>
      </c>
      <c r="F6" s="5">
        <v>3392503.52</v>
      </c>
      <c r="G6" s="18">
        <f>2311100+200000+100000+10000000+1000000+8000000+500000</f>
        <v>22111100</v>
      </c>
      <c r="I6" s="9"/>
    </row>
    <row r="7" spans="1:9" x14ac:dyDescent="0.3">
      <c r="A7" s="3">
        <v>2321</v>
      </c>
      <c r="B7" s="4" t="s">
        <v>3</v>
      </c>
      <c r="C7" s="5">
        <v>1535000</v>
      </c>
      <c r="D7" s="5">
        <v>2501900</v>
      </c>
      <c r="E7" s="5">
        <v>10749657.199999999</v>
      </c>
      <c r="F7" s="5">
        <v>2166780.83</v>
      </c>
      <c r="G7" s="18">
        <f>1149500+200000+1000000+10000000+1000000+500000</f>
        <v>13849500</v>
      </c>
    </row>
    <row r="8" spans="1:9" x14ac:dyDescent="0.3">
      <c r="A8" s="3">
        <v>2333</v>
      </c>
      <c r="B8" s="4" t="s">
        <v>4</v>
      </c>
      <c r="C8" s="5">
        <v>50000</v>
      </c>
      <c r="D8" s="5">
        <v>50000</v>
      </c>
      <c r="E8" s="5">
        <v>0</v>
      </c>
      <c r="F8" s="5">
        <v>0</v>
      </c>
      <c r="G8" s="18">
        <v>60000</v>
      </c>
    </row>
    <row r="9" spans="1:9" x14ac:dyDescent="0.3">
      <c r="A9" s="3">
        <v>3111</v>
      </c>
      <c r="B9" s="4" t="s">
        <v>5</v>
      </c>
      <c r="C9" s="5">
        <v>3900000</v>
      </c>
      <c r="D9" s="5">
        <v>4216081</v>
      </c>
      <c r="E9" s="5">
        <v>2959408.57</v>
      </c>
      <c r="F9" s="5">
        <v>3188438.06</v>
      </c>
      <c r="G9" s="18">
        <v>4000000</v>
      </c>
      <c r="I9" s="16"/>
    </row>
    <row r="10" spans="1:9" x14ac:dyDescent="0.3">
      <c r="A10" s="3">
        <v>3113</v>
      </c>
      <c r="B10" s="4" t="s">
        <v>6</v>
      </c>
      <c r="C10" s="5">
        <v>6300000</v>
      </c>
      <c r="D10" s="5">
        <v>7980500</v>
      </c>
      <c r="E10" s="5">
        <v>5182548.17</v>
      </c>
      <c r="F10" s="5">
        <v>6142275.2800000003</v>
      </c>
      <c r="G10" s="18">
        <v>6500000</v>
      </c>
    </row>
    <row r="11" spans="1:9" x14ac:dyDescent="0.3">
      <c r="A11" s="3">
        <v>3115</v>
      </c>
      <c r="B11" s="4" t="s">
        <v>27</v>
      </c>
      <c r="C11" s="5">
        <v>60000</v>
      </c>
      <c r="D11" s="5">
        <v>60000</v>
      </c>
      <c r="E11" s="5">
        <v>40893.96</v>
      </c>
      <c r="F11" s="5">
        <v>0</v>
      </c>
      <c r="G11" s="19">
        <v>0</v>
      </c>
    </row>
    <row r="12" spans="1:9" x14ac:dyDescent="0.3">
      <c r="A12" s="3">
        <v>3314</v>
      </c>
      <c r="B12" s="4" t="s">
        <v>28</v>
      </c>
      <c r="C12" s="5">
        <v>572000</v>
      </c>
      <c r="D12" s="5">
        <v>637000</v>
      </c>
      <c r="E12" s="5">
        <v>0</v>
      </c>
      <c r="F12" s="5">
        <v>262973</v>
      </c>
      <c r="G12" s="18">
        <v>400000</v>
      </c>
    </row>
    <row r="13" spans="1:9" x14ac:dyDescent="0.3">
      <c r="A13" s="3">
        <v>3117</v>
      </c>
      <c r="B13" s="4" t="s">
        <v>77</v>
      </c>
      <c r="C13" s="5">
        <v>0</v>
      </c>
      <c r="D13" s="5">
        <v>0</v>
      </c>
      <c r="E13" s="5">
        <v>6454</v>
      </c>
      <c r="F13" s="5">
        <v>0</v>
      </c>
      <c r="G13" s="19">
        <v>0</v>
      </c>
    </row>
    <row r="14" spans="1:9" x14ac:dyDescent="0.3">
      <c r="A14" s="3">
        <v>3319</v>
      </c>
      <c r="B14" s="4" t="s">
        <v>29</v>
      </c>
      <c r="C14" s="5">
        <v>820000</v>
      </c>
      <c r="D14" s="5">
        <v>820000</v>
      </c>
      <c r="E14" s="5">
        <v>14800</v>
      </c>
      <c r="F14" s="5">
        <v>13600</v>
      </c>
      <c r="G14" s="18">
        <v>833600</v>
      </c>
    </row>
    <row r="15" spans="1:9" x14ac:dyDescent="0.3">
      <c r="A15" s="3">
        <v>3326</v>
      </c>
      <c r="B15" s="4" t="s">
        <v>30</v>
      </c>
      <c r="C15" s="5">
        <v>500000</v>
      </c>
      <c r="D15" s="5">
        <v>500000</v>
      </c>
      <c r="E15" s="5">
        <v>0</v>
      </c>
      <c r="F15" s="5">
        <v>0</v>
      </c>
      <c r="G15" s="18">
        <v>500000</v>
      </c>
    </row>
    <row r="16" spans="1:9" x14ac:dyDescent="0.3">
      <c r="A16" s="3">
        <v>3349</v>
      </c>
      <c r="B16" s="4" t="s">
        <v>31</v>
      </c>
      <c r="C16" s="5">
        <v>300000</v>
      </c>
      <c r="D16" s="5">
        <v>380000</v>
      </c>
      <c r="E16" s="5">
        <v>187513.44</v>
      </c>
      <c r="F16" s="5">
        <v>223716.8</v>
      </c>
      <c r="G16" s="18">
        <v>400000</v>
      </c>
    </row>
    <row r="17" spans="1:7" x14ac:dyDescent="0.3">
      <c r="A17" s="3">
        <v>3399</v>
      </c>
      <c r="B17" s="4" t="s">
        <v>7</v>
      </c>
      <c r="C17" s="5">
        <v>1585000</v>
      </c>
      <c r="D17" s="5">
        <v>1585000</v>
      </c>
      <c r="E17" s="5">
        <v>765923.02</v>
      </c>
      <c r="F17" s="5">
        <v>1135130.21</v>
      </c>
      <c r="G17" s="18">
        <v>1900000</v>
      </c>
    </row>
    <row r="18" spans="1:7" x14ac:dyDescent="0.3">
      <c r="A18" s="3">
        <v>3419</v>
      </c>
      <c r="B18" s="4" t="s">
        <v>32</v>
      </c>
      <c r="C18" s="5">
        <v>2200000</v>
      </c>
      <c r="D18" s="5">
        <v>2200000</v>
      </c>
      <c r="E18" s="5">
        <v>920000</v>
      </c>
      <c r="F18" s="5">
        <v>1815000</v>
      </c>
      <c r="G18" s="18">
        <v>1700000</v>
      </c>
    </row>
    <row r="19" spans="1:7" x14ac:dyDescent="0.3">
      <c r="A19" s="3">
        <v>3421</v>
      </c>
      <c r="B19" s="4" t="s">
        <v>8</v>
      </c>
      <c r="C19" s="5">
        <v>2700000</v>
      </c>
      <c r="D19" s="5">
        <v>2700000</v>
      </c>
      <c r="E19" s="5">
        <v>1078318.49</v>
      </c>
      <c r="F19" s="5">
        <v>2305647.0099999998</v>
      </c>
      <c r="G19" s="18">
        <f>7000000+7000000+1000000+1000000</f>
        <v>16000000</v>
      </c>
    </row>
    <row r="20" spans="1:7" x14ac:dyDescent="0.3">
      <c r="A20" s="3">
        <v>3429</v>
      </c>
      <c r="B20" s="4" t="s">
        <v>9</v>
      </c>
      <c r="C20" s="5">
        <v>615000</v>
      </c>
      <c r="D20" s="5">
        <v>995000</v>
      </c>
      <c r="E20" s="5">
        <v>522360.02</v>
      </c>
      <c r="F20" s="5">
        <v>680271</v>
      </c>
      <c r="G20" s="18">
        <v>680000</v>
      </c>
    </row>
    <row r="21" spans="1:7" x14ac:dyDescent="0.3">
      <c r="A21" s="3">
        <v>3612</v>
      </c>
      <c r="B21" s="4" t="s">
        <v>10</v>
      </c>
      <c r="C21" s="5">
        <v>485000</v>
      </c>
      <c r="D21" s="5">
        <v>485000</v>
      </c>
      <c r="E21" s="5">
        <v>397481.46</v>
      </c>
      <c r="F21" s="5">
        <v>128799.2</v>
      </c>
      <c r="G21" s="18">
        <v>485000</v>
      </c>
    </row>
    <row r="22" spans="1:7" x14ac:dyDescent="0.3">
      <c r="A22" s="3">
        <v>3613</v>
      </c>
      <c r="B22" s="4" t="s">
        <v>11</v>
      </c>
      <c r="C22" s="5">
        <v>2460000</v>
      </c>
      <c r="D22" s="5">
        <v>2790000</v>
      </c>
      <c r="E22" s="5">
        <v>342326.66</v>
      </c>
      <c r="F22" s="5">
        <v>2577932.7599999998</v>
      </c>
      <c r="G22" s="18">
        <v>2800000</v>
      </c>
    </row>
    <row r="23" spans="1:7" x14ac:dyDescent="0.3">
      <c r="A23" s="3">
        <v>3631</v>
      </c>
      <c r="B23" s="4" t="s">
        <v>12</v>
      </c>
      <c r="C23" s="5">
        <v>2820000</v>
      </c>
      <c r="D23" s="5">
        <v>3170000</v>
      </c>
      <c r="E23" s="5">
        <v>1982836.43</v>
      </c>
      <c r="F23" s="5">
        <v>1839367.54</v>
      </c>
      <c r="G23" s="18">
        <v>3000000</v>
      </c>
    </row>
    <row r="24" spans="1:7" x14ac:dyDescent="0.3">
      <c r="A24" s="3">
        <v>3632</v>
      </c>
      <c r="B24" s="4" t="s">
        <v>13</v>
      </c>
      <c r="C24" s="5">
        <v>883000</v>
      </c>
      <c r="D24" s="5">
        <v>883000</v>
      </c>
      <c r="E24" s="5">
        <v>60847</v>
      </c>
      <c r="F24" s="5">
        <v>243786.53</v>
      </c>
      <c r="G24" s="18">
        <v>1100000</v>
      </c>
    </row>
    <row r="25" spans="1:7" x14ac:dyDescent="0.3">
      <c r="A25" s="3">
        <v>3635</v>
      </c>
      <c r="B25" s="4" t="s">
        <v>33</v>
      </c>
      <c r="C25" s="5">
        <v>520000</v>
      </c>
      <c r="D25" s="5">
        <v>520000</v>
      </c>
      <c r="E25" s="5">
        <v>0</v>
      </c>
      <c r="F25" s="5">
        <v>216400</v>
      </c>
      <c r="G25" s="18">
        <v>520000</v>
      </c>
    </row>
    <row r="26" spans="1:7" x14ac:dyDescent="0.3">
      <c r="A26" s="3">
        <v>3639</v>
      </c>
      <c r="B26" s="4" t="s">
        <v>15</v>
      </c>
      <c r="C26" s="5">
        <v>3927000</v>
      </c>
      <c r="D26" s="5">
        <v>4117000</v>
      </c>
      <c r="E26" s="5">
        <v>3088174.44</v>
      </c>
      <c r="F26" s="5">
        <v>2779358.75</v>
      </c>
      <c r="G26" s="18">
        <f>4600000+3200000+2000000+900000</f>
        <v>10700000</v>
      </c>
    </row>
    <row r="27" spans="1:7" x14ac:dyDescent="0.3">
      <c r="A27" s="3">
        <v>3721</v>
      </c>
      <c r="B27" s="4" t="s">
        <v>34</v>
      </c>
      <c r="C27" s="5">
        <v>60000</v>
      </c>
      <c r="D27" s="5">
        <v>60000</v>
      </c>
      <c r="E27" s="5">
        <v>29451.88</v>
      </c>
      <c r="F27" s="5">
        <v>9761.67</v>
      </c>
      <c r="G27" s="18">
        <v>60000</v>
      </c>
    </row>
    <row r="28" spans="1:7" x14ac:dyDescent="0.3">
      <c r="A28" s="3">
        <v>3722</v>
      </c>
      <c r="B28" s="4" t="s">
        <v>35</v>
      </c>
      <c r="C28" s="5">
        <v>2406000</v>
      </c>
      <c r="D28" s="5">
        <v>3606000</v>
      </c>
      <c r="E28" s="5">
        <v>7057226.4500000002</v>
      </c>
      <c r="F28" s="5">
        <v>3460989.1</v>
      </c>
      <c r="G28" s="18">
        <v>4800000</v>
      </c>
    </row>
    <row r="29" spans="1:7" x14ac:dyDescent="0.3">
      <c r="A29" s="3">
        <v>3723</v>
      </c>
      <c r="B29" s="4" t="s">
        <v>36</v>
      </c>
      <c r="C29" s="5">
        <v>1800000</v>
      </c>
      <c r="D29" s="5">
        <v>2650000</v>
      </c>
      <c r="E29" s="5">
        <v>0</v>
      </c>
      <c r="F29" s="5">
        <v>2274399.04</v>
      </c>
      <c r="G29" s="18">
        <v>3600000</v>
      </c>
    </row>
    <row r="30" spans="1:7" x14ac:dyDescent="0.3">
      <c r="A30" s="3">
        <v>3725</v>
      </c>
      <c r="B30" s="4" t="s">
        <v>16</v>
      </c>
      <c r="C30" s="5">
        <v>1500000</v>
      </c>
      <c r="D30" s="5">
        <v>2200000</v>
      </c>
      <c r="E30" s="5">
        <v>2394088.15</v>
      </c>
      <c r="F30" s="5">
        <v>1466972.3</v>
      </c>
      <c r="G30" s="18">
        <v>3500000</v>
      </c>
    </row>
    <row r="31" spans="1:7" x14ac:dyDescent="0.3">
      <c r="A31" s="3">
        <v>3726</v>
      </c>
      <c r="B31" s="4" t="s">
        <v>17</v>
      </c>
      <c r="C31" s="5">
        <v>1800000</v>
      </c>
      <c r="D31" s="5">
        <v>2200000</v>
      </c>
      <c r="E31" s="5">
        <v>0</v>
      </c>
      <c r="F31" s="5">
        <v>1702919.86</v>
      </c>
      <c r="G31" s="18">
        <v>1000000</v>
      </c>
    </row>
    <row r="32" spans="1:7" x14ac:dyDescent="0.3">
      <c r="A32" s="3">
        <v>3745</v>
      </c>
      <c r="B32" s="4" t="s">
        <v>37</v>
      </c>
      <c r="C32" s="5">
        <v>2541000</v>
      </c>
      <c r="D32" s="5">
        <v>2941000</v>
      </c>
      <c r="E32" s="5">
        <v>1402095.55</v>
      </c>
      <c r="F32" s="5">
        <v>2782229.62</v>
      </c>
      <c r="G32" s="18">
        <v>2900000</v>
      </c>
    </row>
    <row r="33" spans="1:7" x14ac:dyDescent="0.3">
      <c r="A33" s="3">
        <v>4339</v>
      </c>
      <c r="B33" s="4" t="s">
        <v>18</v>
      </c>
      <c r="C33" s="5">
        <v>30000</v>
      </c>
      <c r="D33" s="5">
        <v>30000</v>
      </c>
      <c r="E33" s="5">
        <v>0</v>
      </c>
      <c r="F33" s="5">
        <v>0</v>
      </c>
      <c r="G33" s="18">
        <v>50000</v>
      </c>
    </row>
    <row r="34" spans="1:7" x14ac:dyDescent="0.3">
      <c r="A34" s="3">
        <v>4351</v>
      </c>
      <c r="B34" s="4" t="s">
        <v>38</v>
      </c>
      <c r="C34" s="5">
        <v>450000</v>
      </c>
      <c r="D34" s="5">
        <v>450000</v>
      </c>
      <c r="E34" s="5">
        <v>400000</v>
      </c>
      <c r="F34" s="5">
        <v>0</v>
      </c>
      <c r="G34" s="18">
        <v>450000</v>
      </c>
    </row>
    <row r="35" spans="1:7" x14ac:dyDescent="0.3">
      <c r="A35" s="3">
        <v>4399</v>
      </c>
      <c r="B35" s="4" t="s">
        <v>39</v>
      </c>
      <c r="C35" s="5">
        <v>310000</v>
      </c>
      <c r="D35" s="5">
        <v>310000</v>
      </c>
      <c r="E35" s="5">
        <v>269100</v>
      </c>
      <c r="F35" s="5">
        <v>266500</v>
      </c>
      <c r="G35" s="18">
        <v>350000</v>
      </c>
    </row>
    <row r="36" spans="1:7" x14ac:dyDescent="0.3">
      <c r="A36" s="3">
        <v>5213</v>
      </c>
      <c r="B36" s="4" t="s">
        <v>40</v>
      </c>
      <c r="C36" s="5">
        <v>70000</v>
      </c>
      <c r="D36" s="5">
        <v>70000</v>
      </c>
      <c r="E36" s="5">
        <v>79069</v>
      </c>
      <c r="F36" s="5">
        <v>0</v>
      </c>
      <c r="G36" s="18">
        <v>70000</v>
      </c>
    </row>
    <row r="37" spans="1:7" x14ac:dyDescent="0.3">
      <c r="A37" s="3">
        <v>5311</v>
      </c>
      <c r="B37" s="4" t="s">
        <v>41</v>
      </c>
      <c r="C37" s="5">
        <v>900000</v>
      </c>
      <c r="D37" s="5">
        <v>1900000</v>
      </c>
      <c r="E37" s="5">
        <v>720000</v>
      </c>
      <c r="F37" s="5">
        <v>1274750</v>
      </c>
      <c r="G37" s="18">
        <v>1800000</v>
      </c>
    </row>
    <row r="38" spans="1:7" x14ac:dyDescent="0.3">
      <c r="A38" s="3">
        <v>5512</v>
      </c>
      <c r="B38" s="4" t="s">
        <v>42</v>
      </c>
      <c r="C38" s="5">
        <v>7316000</v>
      </c>
      <c r="D38" s="5">
        <v>7316000</v>
      </c>
      <c r="E38" s="5">
        <v>1011458.83</v>
      </c>
      <c r="F38" s="5">
        <v>857284.87</v>
      </c>
      <c r="G38" s="18">
        <f>25000000+9500000+120000+500000</f>
        <v>35120000</v>
      </c>
    </row>
    <row r="39" spans="1:7" x14ac:dyDescent="0.3">
      <c r="A39" s="3">
        <v>6112</v>
      </c>
      <c r="B39" s="4" t="s">
        <v>43</v>
      </c>
      <c r="C39" s="5">
        <v>3200000</v>
      </c>
      <c r="D39" s="5">
        <v>3230000</v>
      </c>
      <c r="E39" s="5">
        <v>2898906</v>
      </c>
      <c r="F39" s="5">
        <v>2365958</v>
      </c>
      <c r="G39" s="18">
        <f>C39*1.1</f>
        <v>3520000.0000000005</v>
      </c>
    </row>
    <row r="40" spans="1:7" x14ac:dyDescent="0.3">
      <c r="A40" s="3">
        <v>6114</v>
      </c>
      <c r="B40" s="4" t="s">
        <v>78</v>
      </c>
      <c r="C40" s="5">
        <v>0</v>
      </c>
      <c r="D40" s="5">
        <v>0</v>
      </c>
      <c r="E40" s="5">
        <v>39436.660000000003</v>
      </c>
      <c r="F40" s="5">
        <v>0</v>
      </c>
      <c r="G40" s="19">
        <v>0</v>
      </c>
    </row>
    <row r="41" spans="1:7" x14ac:dyDescent="0.3">
      <c r="A41" s="3">
        <v>6115</v>
      </c>
      <c r="B41" s="4" t="s">
        <v>44</v>
      </c>
      <c r="C41" s="5">
        <v>0</v>
      </c>
      <c r="D41" s="5">
        <v>46000</v>
      </c>
      <c r="E41" s="5">
        <v>0</v>
      </c>
      <c r="F41" s="5">
        <v>43110.51</v>
      </c>
      <c r="G41" s="19">
        <v>0</v>
      </c>
    </row>
    <row r="42" spans="1:7" x14ac:dyDescent="0.3">
      <c r="A42" s="3">
        <v>6118</v>
      </c>
      <c r="B42" s="4" t="s">
        <v>79</v>
      </c>
      <c r="C42" s="5">
        <v>0</v>
      </c>
      <c r="D42" s="5">
        <v>0</v>
      </c>
      <c r="E42" s="5">
        <v>0</v>
      </c>
      <c r="F42" s="5">
        <v>0</v>
      </c>
      <c r="G42" s="19">
        <v>32000</v>
      </c>
    </row>
    <row r="43" spans="1:7" x14ac:dyDescent="0.3">
      <c r="A43" s="3">
        <v>6171</v>
      </c>
      <c r="B43" s="4" t="s">
        <v>19</v>
      </c>
      <c r="C43" s="5">
        <v>10713000</v>
      </c>
      <c r="D43" s="5">
        <v>10699000</v>
      </c>
      <c r="E43" s="5">
        <v>10085248.439999999</v>
      </c>
      <c r="F43" s="5">
        <v>7468838.6699999999</v>
      </c>
      <c r="G43" s="18">
        <f>12000000+2000000+1000000+400000+1800000</f>
        <v>17200000</v>
      </c>
    </row>
    <row r="44" spans="1:7" x14ac:dyDescent="0.3">
      <c r="A44" s="3">
        <v>6221</v>
      </c>
      <c r="B44" s="4" t="s">
        <v>20</v>
      </c>
      <c r="C44" s="5">
        <v>0</v>
      </c>
      <c r="D44" s="5">
        <v>150000</v>
      </c>
      <c r="E44" s="5">
        <v>0</v>
      </c>
      <c r="F44" s="5">
        <v>100000</v>
      </c>
      <c r="G44" s="19">
        <v>0</v>
      </c>
    </row>
    <row r="45" spans="1:7" x14ac:dyDescent="0.3">
      <c r="A45" s="3">
        <v>6310</v>
      </c>
      <c r="B45" s="4" t="s">
        <v>21</v>
      </c>
      <c r="C45" s="5">
        <v>1450000</v>
      </c>
      <c r="D45" s="5">
        <v>1450000</v>
      </c>
      <c r="E45" s="5">
        <v>1393113.11</v>
      </c>
      <c r="F45" s="5">
        <v>1110751.06</v>
      </c>
      <c r="G45" s="18">
        <v>1450000</v>
      </c>
    </row>
    <row r="46" spans="1:7" x14ac:dyDescent="0.3">
      <c r="A46" s="3">
        <v>6320</v>
      </c>
      <c r="B46" s="4" t="s">
        <v>22</v>
      </c>
      <c r="C46" s="5">
        <v>250000</v>
      </c>
      <c r="D46" s="5">
        <v>250000</v>
      </c>
      <c r="E46" s="5">
        <v>166350</v>
      </c>
      <c r="F46" s="5">
        <v>170562</v>
      </c>
      <c r="G46" s="18">
        <v>250000</v>
      </c>
    </row>
    <row r="47" spans="1:7" x14ac:dyDescent="0.3">
      <c r="A47" s="3">
        <v>6330</v>
      </c>
      <c r="B47" s="4" t="s">
        <v>23</v>
      </c>
      <c r="C47" s="5">
        <v>0</v>
      </c>
      <c r="D47" s="5">
        <v>0</v>
      </c>
      <c r="E47" s="5">
        <v>3567958.53</v>
      </c>
      <c r="F47" s="5">
        <v>8883670.6300000008</v>
      </c>
      <c r="G47" s="19">
        <v>0</v>
      </c>
    </row>
    <row r="48" spans="1:7" x14ac:dyDescent="0.3">
      <c r="A48" s="3">
        <v>6399</v>
      </c>
      <c r="B48" s="4" t="s">
        <v>45</v>
      </c>
      <c r="C48" s="5">
        <v>1200000</v>
      </c>
      <c r="D48" s="5">
        <v>3600460</v>
      </c>
      <c r="E48" s="5">
        <v>3498877.15</v>
      </c>
      <c r="F48" s="5">
        <v>3485901</v>
      </c>
      <c r="G48" s="19">
        <v>1400000</v>
      </c>
    </row>
    <row r="49" spans="1:7" x14ac:dyDescent="0.3">
      <c r="A49" s="3">
        <v>6402</v>
      </c>
      <c r="B49" s="4" t="s">
        <v>46</v>
      </c>
      <c r="C49" s="5">
        <v>0</v>
      </c>
      <c r="D49" s="5">
        <v>0</v>
      </c>
      <c r="E49" s="5">
        <v>203920.27</v>
      </c>
      <c r="F49" s="5">
        <v>0</v>
      </c>
      <c r="G49" s="19">
        <v>0</v>
      </c>
    </row>
    <row r="50" spans="1:7" x14ac:dyDescent="0.3">
      <c r="A50" s="3">
        <v>6409</v>
      </c>
      <c r="B50" s="4" t="s">
        <v>47</v>
      </c>
      <c r="C50" s="5">
        <v>1071000</v>
      </c>
      <c r="D50" s="5">
        <v>1321000</v>
      </c>
      <c r="E50" s="5">
        <v>0</v>
      </c>
      <c r="F50" s="5">
        <v>65158</v>
      </c>
      <c r="G50" s="19">
        <v>0</v>
      </c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7" t="s">
        <v>24</v>
      </c>
      <c r="C52" s="8">
        <f>SUM(C3:C51)</f>
        <v>119415000</v>
      </c>
      <c r="D52" s="8">
        <f t="shared" ref="D52:F52" si="0">SUM(D3:D51)</f>
        <v>132185941</v>
      </c>
      <c r="E52" s="8">
        <f t="shared" si="0"/>
        <v>98217500.850000009</v>
      </c>
      <c r="F52" s="8">
        <f t="shared" si="0"/>
        <v>79516283.979999989</v>
      </c>
      <c r="G52" s="8">
        <f>SUM(G3:G51)</f>
        <v>199314200</v>
      </c>
    </row>
    <row r="54" spans="1:7" x14ac:dyDescent="0.3">
      <c r="A54" s="20" t="s">
        <v>91</v>
      </c>
      <c r="B54" s="20"/>
      <c r="C54" s="20"/>
      <c r="D54" s="20"/>
      <c r="E54" s="20"/>
      <c r="F54" s="20"/>
      <c r="G54" s="20"/>
    </row>
    <row r="55" spans="1:7" ht="12.75" customHeight="1" x14ac:dyDescent="0.3">
      <c r="A55" s="20" t="s">
        <v>92</v>
      </c>
      <c r="B55" s="20"/>
      <c r="C55" s="20"/>
      <c r="D55" s="20"/>
      <c r="E55" s="20"/>
      <c r="F55" s="20"/>
      <c r="G55" s="20"/>
    </row>
    <row r="56" spans="1:7" x14ac:dyDescent="0.3">
      <c r="A56" s="20" t="s">
        <v>93</v>
      </c>
      <c r="B56" s="20"/>
      <c r="C56" s="20"/>
      <c r="D56" s="20"/>
      <c r="E56" s="20"/>
      <c r="F56" s="20"/>
      <c r="G56" s="20"/>
    </row>
    <row r="57" spans="1:7" x14ac:dyDescent="0.3">
      <c r="A57" s="20" t="s">
        <v>89</v>
      </c>
      <c r="B57" s="20"/>
      <c r="C57" s="20"/>
      <c r="D57" s="20"/>
      <c r="E57" s="20"/>
      <c r="F57" s="20"/>
      <c r="G57" s="20"/>
    </row>
    <row r="58" spans="1:7" x14ac:dyDescent="0.3">
      <c r="A58" s="20" t="s">
        <v>90</v>
      </c>
      <c r="B58" s="20"/>
      <c r="C58" s="20"/>
      <c r="D58" s="20"/>
      <c r="E58" s="20"/>
      <c r="F58" s="20"/>
      <c r="G58" s="20"/>
    </row>
  </sheetData>
  <mergeCells count="6">
    <mergeCell ref="A57:G57"/>
    <mergeCell ref="A58:G58"/>
    <mergeCell ref="A1:G1"/>
    <mergeCell ref="A54:G54"/>
    <mergeCell ref="A55:G55"/>
    <mergeCell ref="A56:G56"/>
  </mergeCells>
  <pageMargins left="0.19685039370078741" right="0.19685039370078741" top="0.39370078740157483" bottom="0.59055118110236227" header="0.39370078740157483" footer="0.19685039370078741"/>
  <pageSetup paperSize="9" scale="9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2" topLeftCell="A3" activePane="bottomLeft" state="frozen"/>
      <selection pane="bottomLeft" activeCell="A8" sqref="A8:G12"/>
    </sheetView>
  </sheetViews>
  <sheetFormatPr defaultColWidth="9.109375" defaultRowHeight="13.8" x14ac:dyDescent="0.3"/>
  <cols>
    <col min="1" max="2" width="5.6640625" style="1" customWidth="1"/>
    <col min="3" max="3" width="60.6640625" style="1" customWidth="1"/>
    <col min="4" max="8" width="16.6640625" style="1" customWidth="1"/>
    <col min="9" max="16384" width="9.109375" style="1"/>
  </cols>
  <sheetData>
    <row r="1" spans="1:8" ht="20.100000000000001" customHeight="1" x14ac:dyDescent="0.4">
      <c r="A1" s="21" t="s">
        <v>88</v>
      </c>
      <c r="B1" s="22"/>
      <c r="C1" s="22"/>
      <c r="D1" s="22"/>
      <c r="E1" s="22"/>
      <c r="F1" s="22"/>
      <c r="G1" s="22"/>
      <c r="H1" s="23"/>
    </row>
    <row r="2" spans="1:8" ht="41.4" x14ac:dyDescent="0.3">
      <c r="A2" s="2"/>
      <c r="B2" s="6"/>
      <c r="C2" s="6" t="s">
        <v>0</v>
      </c>
      <c r="D2" s="10" t="s">
        <v>80</v>
      </c>
      <c r="E2" s="10" t="s">
        <v>81</v>
      </c>
      <c r="F2" s="10" t="s">
        <v>82</v>
      </c>
      <c r="G2" s="10" t="s">
        <v>83</v>
      </c>
      <c r="H2" s="10" t="s">
        <v>84</v>
      </c>
    </row>
    <row r="3" spans="1:8" x14ac:dyDescent="0.3">
      <c r="A3" s="3">
        <v>0</v>
      </c>
      <c r="B3" s="3">
        <v>8115</v>
      </c>
      <c r="C3" s="4" t="s">
        <v>71</v>
      </c>
      <c r="D3" s="5">
        <v>52114412</v>
      </c>
      <c r="E3" s="5">
        <f>(Výdaje!D52-Příjmy!D55)+4681412</f>
        <v>20734573.550000012</v>
      </c>
      <c r="F3" s="5">
        <v>-20632026.129999999</v>
      </c>
      <c r="G3" s="5">
        <v>-17267048.890000001</v>
      </c>
      <c r="H3" s="18">
        <f>(Výdaje!G52-Příjmy!G55)+3984000</f>
        <v>105126400</v>
      </c>
    </row>
    <row r="4" spans="1:8" x14ac:dyDescent="0.3">
      <c r="A4" s="3">
        <v>0</v>
      </c>
      <c r="B4" s="3">
        <v>8124</v>
      </c>
      <c r="C4" s="4" t="s">
        <v>72</v>
      </c>
      <c r="D4" s="5">
        <v>-4681412</v>
      </c>
      <c r="E4" s="5">
        <v>-4681412</v>
      </c>
      <c r="F4" s="5">
        <v>-4681412</v>
      </c>
      <c r="G4" s="5">
        <v>-3314758.21</v>
      </c>
      <c r="H4" s="5">
        <v>-3984000</v>
      </c>
    </row>
    <row r="5" spans="1:8" x14ac:dyDescent="0.3">
      <c r="A5" s="3"/>
      <c r="B5" s="3">
        <v>8901</v>
      </c>
      <c r="C5" s="4" t="s">
        <v>73</v>
      </c>
      <c r="D5" s="5"/>
      <c r="E5" s="5"/>
      <c r="F5" s="5">
        <v>-1370247.69</v>
      </c>
      <c r="G5" s="5">
        <v>-41405.910000000003</v>
      </c>
      <c r="H5" s="5">
        <v>0</v>
      </c>
    </row>
    <row r="6" spans="1:8" x14ac:dyDescent="0.3">
      <c r="A6" s="4"/>
      <c r="B6" s="4"/>
      <c r="C6" s="7" t="s">
        <v>85</v>
      </c>
      <c r="D6" s="8">
        <f>SUM(D3:D5)</f>
        <v>47433000</v>
      </c>
      <c r="E6" s="8">
        <f>SUM(E3:E4)</f>
        <v>16053161.550000012</v>
      </c>
      <c r="F6" s="8">
        <f>SUM(F3:F5)</f>
        <v>-26683685.82</v>
      </c>
      <c r="G6" s="8">
        <f>SUM(G3:G5)</f>
        <v>-20623213.010000002</v>
      </c>
      <c r="H6" s="8">
        <f>SUM(H3:H4)</f>
        <v>101142400</v>
      </c>
    </row>
    <row r="8" spans="1:8" x14ac:dyDescent="0.3">
      <c r="A8" s="20" t="s">
        <v>91</v>
      </c>
      <c r="B8" s="20"/>
      <c r="C8" s="20"/>
      <c r="D8" s="20"/>
      <c r="E8" s="20"/>
      <c r="F8" s="20"/>
      <c r="G8" s="20"/>
      <c r="H8" s="9"/>
    </row>
    <row r="9" spans="1:8" ht="12.75" customHeight="1" x14ac:dyDescent="0.3">
      <c r="A9" s="20" t="s">
        <v>92</v>
      </c>
      <c r="B9" s="20"/>
      <c r="C9" s="20"/>
      <c r="D9" s="20"/>
      <c r="E9" s="20"/>
      <c r="F9" s="20"/>
      <c r="G9" s="20"/>
    </row>
    <row r="10" spans="1:8" x14ac:dyDescent="0.3">
      <c r="A10" s="20" t="s">
        <v>93</v>
      </c>
      <c r="B10" s="20"/>
      <c r="C10" s="20"/>
      <c r="D10" s="20"/>
      <c r="E10" s="20"/>
      <c r="F10" s="20"/>
      <c r="G10" s="20"/>
    </row>
    <row r="11" spans="1:8" x14ac:dyDescent="0.3">
      <c r="A11" s="20" t="s">
        <v>89</v>
      </c>
      <c r="B11" s="20"/>
      <c r="C11" s="20"/>
      <c r="D11" s="20"/>
      <c r="E11" s="20"/>
      <c r="F11" s="20"/>
      <c r="G11" s="20"/>
      <c r="H11" s="9"/>
    </row>
    <row r="12" spans="1:8" x14ac:dyDescent="0.3">
      <c r="A12" s="20" t="s">
        <v>90</v>
      </c>
      <c r="B12" s="20"/>
      <c r="C12" s="20"/>
      <c r="D12" s="20"/>
      <c r="E12" s="20"/>
      <c r="F12" s="20"/>
      <c r="G12" s="20"/>
      <c r="H12" s="9"/>
    </row>
  </sheetData>
  <mergeCells count="6">
    <mergeCell ref="A11:G11"/>
    <mergeCell ref="A12:G12"/>
    <mergeCell ref="A1:H1"/>
    <mergeCell ref="A9:G9"/>
    <mergeCell ref="A8:G8"/>
    <mergeCell ref="A10:G10"/>
  </mergeCells>
  <pageMargins left="0.19685039370078741" right="0.19685039370078741" top="0.39370078740157483" bottom="0.59055118110236227" header="0.39370078740157483" footer="0.19685039370078741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Kudriová</dc:creator>
  <cp:lastModifiedBy>Nikola Alferyová</cp:lastModifiedBy>
  <cp:lastPrinted>2022-12-15T10:57:30Z</cp:lastPrinted>
  <dcterms:created xsi:type="dcterms:W3CDTF">2022-11-26T10:47:22Z</dcterms:created>
  <dcterms:modified xsi:type="dcterms:W3CDTF">2022-12-15T13:59:52Z</dcterms:modified>
</cp:coreProperties>
</file>