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95" windowHeight="13035" activeTab="0"/>
  </bookViews>
  <sheets>
    <sheet name="Rekapitulace" sheetId="1" r:id="rId1"/>
    <sheet name="Polozky" sheetId="2" r:id="rId2"/>
  </sheets>
  <definedNames/>
  <calcPr fullCalcOnLoad="1"/>
</workbook>
</file>

<file path=xl/sharedStrings.xml><?xml version="1.0" encoding="utf-8"?>
<sst xmlns="http://schemas.openxmlformats.org/spreadsheetml/2006/main" count="109" uniqueCount="81">
  <si>
    <t>REKAPITULACE</t>
  </si>
  <si>
    <t xml:space="preserve"> -------------------------------------------------------------------------------------------------------------------</t>
  </si>
  <si>
    <t>celkem</t>
  </si>
  <si>
    <t>CELKEM vč. DPH</t>
  </si>
  <si>
    <t>STAVBA:</t>
  </si>
  <si>
    <t>800-1</t>
  </si>
  <si>
    <t>položka</t>
  </si>
  <si>
    <t>zkrácený popis</t>
  </si>
  <si>
    <t>mj</t>
  </si>
  <si>
    <t>množství</t>
  </si>
  <si>
    <t>jed. cena</t>
  </si>
  <si>
    <t>montáž</t>
  </si>
  <si>
    <t>m3</t>
  </si>
  <si>
    <t>Zemní práce</t>
  </si>
  <si>
    <t>t</t>
  </si>
  <si>
    <t>827-1</t>
  </si>
  <si>
    <t>m</t>
  </si>
  <si>
    <t>hmotnost</t>
  </si>
  <si>
    <t>Vedení trubní</t>
  </si>
  <si>
    <t>800 - 1</t>
  </si>
  <si>
    <t>Zařízení staveniště</t>
  </si>
  <si>
    <t>součet</t>
  </si>
  <si>
    <t>DPH 21%</t>
  </si>
  <si>
    <t>120 90 1122</t>
  </si>
  <si>
    <t>Bourání konstrukcí z betonu prokládaného kamenem</t>
  </si>
  <si>
    <t>127 40 1102</t>
  </si>
  <si>
    <t>162 70 1155</t>
  </si>
  <si>
    <t>Vodorovné přemístění výkopku z hor 1 - 4 do 10000m</t>
  </si>
  <si>
    <t>171 20 1201</t>
  </si>
  <si>
    <t>Uložení sypaniny na skládku</t>
  </si>
  <si>
    <t>Hráze a úpravy na tocích</t>
  </si>
  <si>
    <t>462 51 1270</t>
  </si>
  <si>
    <t>Zemní práce celkem:</t>
  </si>
  <si>
    <t>832 - 1</t>
  </si>
  <si>
    <t>998 27 6101</t>
  </si>
  <si>
    <t>Přesun hmot pro vedení trubní</t>
  </si>
  <si>
    <t>Výkop pod vodou v hor. 4 vrstva do 0,5 m</t>
  </si>
  <si>
    <t>Zához z lomového kamene</t>
  </si>
  <si>
    <t>463 21 2111</t>
  </si>
  <si>
    <t>Rovnanina z lomového kamene</t>
  </si>
  <si>
    <t>871 39 3121</t>
  </si>
  <si>
    <t>Montáž potrubí PVC DN 400</t>
  </si>
  <si>
    <t>ks</t>
  </si>
  <si>
    <t>dodávka</t>
  </si>
  <si>
    <t>452 31 1132</t>
  </si>
  <si>
    <t>Podkladní beton C16</t>
  </si>
  <si>
    <t>452 32 2132</t>
  </si>
  <si>
    <t>Podkladní desky vyztužené C25/30</t>
  </si>
  <si>
    <t>899 62 3142</t>
  </si>
  <si>
    <t>Obetonování betonem vodostavebným C25/30</t>
  </si>
  <si>
    <t>Psáry,  Rekonstrukce výpustního objektu MVN Rybníček</t>
  </si>
  <si>
    <t>122 20 1102</t>
  </si>
  <si>
    <t>Odkopávky na suchu v hor. 3 do 100 m3</t>
  </si>
  <si>
    <t>Pažení příložné</t>
  </si>
  <si>
    <t>m2</t>
  </si>
  <si>
    <t>Zásyp sypaninou se zhutněním rýh</t>
  </si>
  <si>
    <t>151 10 1101</t>
  </si>
  <si>
    <t>174 10 1102</t>
  </si>
  <si>
    <t>R</t>
  </si>
  <si>
    <t>CÚ 2016</t>
  </si>
  <si>
    <t xml:space="preserve">832-1 </t>
  </si>
  <si>
    <t>Vedení trubní celkem:</t>
  </si>
  <si>
    <t>327 35 1010</t>
  </si>
  <si>
    <t>327 35 2020</t>
  </si>
  <si>
    <t>327 36 1211</t>
  </si>
  <si>
    <t>Výztuž do 12 mm</t>
  </si>
  <si>
    <t>329 32 1112</t>
  </si>
  <si>
    <t>329 32 1115</t>
  </si>
  <si>
    <t>Dodávka a montáž poklopu požeráku s petlicí a zámkem</t>
  </si>
  <si>
    <t>kus</t>
  </si>
  <si>
    <t>Dodávka a osazení dluží tl. 4 cm</t>
  </si>
  <si>
    <t>Těsnění jílem mezi dlužemi</t>
  </si>
  <si>
    <t>Konstrukce ostatní ŽB V12 T100 B30 - požerák</t>
  </si>
  <si>
    <t>998 32 1011</t>
  </si>
  <si>
    <t>Přesun hmot pro hráze zemní a kamenité</t>
  </si>
  <si>
    <t>Konstrukce ostatní ŽB V4 T50 B20 - základový blok</t>
  </si>
  <si>
    <t>Hráze a úpravy na tocích celkem:</t>
  </si>
  <si>
    <t>Obednění  zdí</t>
  </si>
  <si>
    <t>Odbednění  zdí</t>
  </si>
  <si>
    <t>CÚ  2016</t>
  </si>
  <si>
    <t>Trouba PVC KG 400 SN 8 dl. 3m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</si>
</sst>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č&quot;"/>
    <numFmt numFmtId="173" formatCode="#,##0\ &quot;Kč&quot;"/>
    <numFmt numFmtId="174" formatCode="#,##0\ _K_č"/>
    <numFmt numFmtId="175" formatCode="0.00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4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173" fontId="0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72" fontId="0" fillId="0" borderId="0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33" borderId="0" xfId="0" applyNumberFormat="1" applyFill="1" applyBorder="1" applyAlignment="1">
      <alignment horizontal="right" indent="1"/>
    </xf>
    <xf numFmtId="2" fontId="0" fillId="0" borderId="0" xfId="0" applyNumberFormat="1" applyBorder="1" applyAlignment="1">
      <alignment horizontal="right" inden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9" fontId="0" fillId="0" borderId="0" xfId="0" applyNumberFormat="1" applyAlignment="1">
      <alignment/>
    </xf>
    <xf numFmtId="175" fontId="0" fillId="0" borderId="0" xfId="0" applyNumberFormat="1" applyAlignment="1">
      <alignment horizontal="center"/>
    </xf>
    <xf numFmtId="173" fontId="2" fillId="0" borderId="0" xfId="0" applyNumberFormat="1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0" fillId="0" borderId="0" xfId="46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3" max="3" width="29.57421875" style="0" customWidth="1"/>
    <col min="4" max="5" width="5.7109375" style="0" customWidth="1"/>
    <col min="6" max="6" width="12.00390625" style="0" customWidth="1"/>
    <col min="7" max="7" width="12.57421875" style="0" customWidth="1"/>
    <col min="8" max="8" width="7.7109375" style="0" customWidth="1"/>
    <col min="9" max="9" width="15.8515625" style="5" customWidth="1"/>
    <col min="10" max="10" width="17.7109375" style="7" customWidth="1"/>
    <col min="11" max="11" width="9.140625" style="6" customWidth="1"/>
  </cols>
  <sheetData>
    <row r="1" spans="1:7" ht="12.75">
      <c r="A1" s="3"/>
      <c r="B1" t="s">
        <v>4</v>
      </c>
      <c r="C1" s="9" t="s">
        <v>50</v>
      </c>
      <c r="F1" s="22"/>
      <c r="G1" s="13" t="s">
        <v>79</v>
      </c>
    </row>
    <row r="4" ht="15.75">
      <c r="C4" s="1" t="s">
        <v>0</v>
      </c>
    </row>
    <row r="7" spans="2:7" ht="12.75">
      <c r="B7" t="s">
        <v>19</v>
      </c>
      <c r="C7" t="s">
        <v>13</v>
      </c>
      <c r="G7" s="10">
        <f>Polozky!G15</f>
        <v>0</v>
      </c>
    </row>
    <row r="8" ht="12.75">
      <c r="G8" s="10"/>
    </row>
    <row r="9" spans="2:7" ht="12.75">
      <c r="B9" t="s">
        <v>15</v>
      </c>
      <c r="C9" t="s">
        <v>18</v>
      </c>
      <c r="G9" s="10">
        <f>Polozky!G26</f>
        <v>0</v>
      </c>
    </row>
    <row r="10" ht="12.75">
      <c r="G10" s="10"/>
    </row>
    <row r="11" spans="2:7" ht="12.75">
      <c r="B11" s="13" t="s">
        <v>33</v>
      </c>
      <c r="C11" s="13" t="s">
        <v>30</v>
      </c>
      <c r="G11" s="10">
        <f>Polozky!G40</f>
        <v>0</v>
      </c>
    </row>
    <row r="12" ht="12.75">
      <c r="G12" s="10"/>
    </row>
    <row r="13" spans="2:7" ht="12.75">
      <c r="B13" s="13"/>
      <c r="G13" s="10"/>
    </row>
    <row r="14" ht="12.75">
      <c r="G14" s="10"/>
    </row>
    <row r="15" spans="3:7" ht="12.75">
      <c r="C15" s="2" t="s">
        <v>1</v>
      </c>
      <c r="G15" s="10"/>
    </row>
    <row r="16" spans="3:7" ht="12.75">
      <c r="C16" s="2" t="s">
        <v>21</v>
      </c>
      <c r="G16" s="30">
        <f>SUM(G7:G15)</f>
        <v>0</v>
      </c>
    </row>
    <row r="17" spans="3:7" ht="12.75">
      <c r="C17" s="2" t="s">
        <v>20</v>
      </c>
      <c r="D17" s="28"/>
      <c r="G17" s="10">
        <f>G16*0.04</f>
        <v>0</v>
      </c>
    </row>
    <row r="18" ht="12.75">
      <c r="G18" s="10"/>
    </row>
    <row r="19" spans="3:7" ht="12.75">
      <c r="C19" t="s">
        <v>2</v>
      </c>
      <c r="G19" s="30">
        <f>SUM(G16:G18)</f>
        <v>0</v>
      </c>
    </row>
    <row r="20" ht="12.75">
      <c r="G20" s="10"/>
    </row>
    <row r="21" spans="3:7" ht="12.75">
      <c r="C21" t="s">
        <v>22</v>
      </c>
      <c r="G21" s="10">
        <f>G19*0.21</f>
        <v>0</v>
      </c>
    </row>
    <row r="22" ht="12.75">
      <c r="G22" s="10"/>
    </row>
    <row r="23" spans="3:7" ht="12.75">
      <c r="C23" s="2" t="s">
        <v>1</v>
      </c>
      <c r="G23" s="10"/>
    </row>
    <row r="25" spans="3:7" ht="12.75">
      <c r="C25" t="s">
        <v>3</v>
      </c>
      <c r="G25" s="11">
        <f>SUM(G19:G23)</f>
        <v>0</v>
      </c>
    </row>
  </sheetData>
  <sheetProtection/>
  <printOptions/>
  <pageMargins left="1.66" right="0.787401575" top="1.4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9">
      <selection activeCell="G5" sqref="G5"/>
    </sheetView>
  </sheetViews>
  <sheetFormatPr defaultColWidth="9.140625" defaultRowHeight="12.75"/>
  <cols>
    <col min="1" max="1" width="5.8515625" style="3" customWidth="1"/>
    <col min="2" max="2" width="13.00390625" style="0" customWidth="1"/>
    <col min="3" max="3" width="57.8515625" style="0" customWidth="1"/>
    <col min="4" max="4" width="6.00390625" style="0" customWidth="1"/>
    <col min="5" max="5" width="9.421875" style="6" customWidth="1"/>
    <col min="6" max="6" width="11.57421875" style="22" customWidth="1"/>
    <col min="7" max="7" width="15.00390625" style="4" customWidth="1"/>
    <col min="8" max="8" width="11.57421875" style="12" bestFit="1" customWidth="1"/>
    <col min="9" max="9" width="9.8515625" style="12" customWidth="1"/>
  </cols>
  <sheetData>
    <row r="1" spans="2:5" ht="12.75">
      <c r="B1" t="s">
        <v>4</v>
      </c>
      <c r="C1" s="9" t="s">
        <v>50</v>
      </c>
      <c r="E1" s="6" t="s">
        <v>59</v>
      </c>
    </row>
    <row r="2" ht="12.75">
      <c r="B2" s="9"/>
    </row>
    <row r="3" spans="2:9" ht="12.75">
      <c r="B3" t="s">
        <v>6</v>
      </c>
      <c r="C3" t="s">
        <v>7</v>
      </c>
      <c r="D3" s="31" t="s">
        <v>8</v>
      </c>
      <c r="E3" s="32" t="s">
        <v>9</v>
      </c>
      <c r="F3" s="32" t="s">
        <v>10</v>
      </c>
      <c r="G3" s="33" t="s">
        <v>11</v>
      </c>
      <c r="I3" s="29"/>
    </row>
    <row r="4" spans="2:3" ht="12.75">
      <c r="B4" s="9" t="s">
        <v>5</v>
      </c>
      <c r="C4" s="9" t="s">
        <v>13</v>
      </c>
    </row>
    <row r="5" spans="1:7" ht="12.75">
      <c r="A5" s="3">
        <v>1</v>
      </c>
      <c r="B5" t="s">
        <v>23</v>
      </c>
      <c r="C5" t="s">
        <v>24</v>
      </c>
      <c r="D5" t="s">
        <v>12</v>
      </c>
      <c r="E5" s="6">
        <v>0.3</v>
      </c>
      <c r="G5" s="4">
        <f aca="true" t="shared" si="0" ref="G5:G13">E5*F5</f>
        <v>0</v>
      </c>
    </row>
    <row r="6" spans="1:7" ht="12.75">
      <c r="A6" s="3">
        <v>2</v>
      </c>
      <c r="B6" t="s">
        <v>25</v>
      </c>
      <c r="C6" s="13" t="s">
        <v>36</v>
      </c>
      <c r="D6" t="s">
        <v>12</v>
      </c>
      <c r="E6" s="6">
        <v>0.6</v>
      </c>
      <c r="G6" s="4">
        <f t="shared" si="0"/>
        <v>0</v>
      </c>
    </row>
    <row r="7" spans="1:7" ht="12.75">
      <c r="A7" s="3">
        <v>3</v>
      </c>
      <c r="B7" s="13" t="s">
        <v>51</v>
      </c>
      <c r="C7" s="13" t="s">
        <v>52</v>
      </c>
      <c r="D7" s="13" t="s">
        <v>12</v>
      </c>
      <c r="E7" s="6">
        <v>2.1</v>
      </c>
      <c r="G7" s="4">
        <f t="shared" si="0"/>
        <v>0</v>
      </c>
    </row>
    <row r="8" spans="1:7" ht="12.75">
      <c r="A8" s="3">
        <v>4</v>
      </c>
      <c r="B8" t="s">
        <v>26</v>
      </c>
      <c r="C8" t="s">
        <v>27</v>
      </c>
      <c r="D8" t="s">
        <v>12</v>
      </c>
      <c r="E8" s="6">
        <v>0.6</v>
      </c>
      <c r="F8" s="34"/>
      <c r="G8" s="4">
        <f t="shared" si="0"/>
        <v>0</v>
      </c>
    </row>
    <row r="9" spans="1:7" ht="12.75">
      <c r="A9" s="3">
        <v>5</v>
      </c>
      <c r="B9" t="s">
        <v>28</v>
      </c>
      <c r="C9" s="13" t="s">
        <v>29</v>
      </c>
      <c r="D9" t="s">
        <v>12</v>
      </c>
      <c r="E9" s="6">
        <v>0.6</v>
      </c>
      <c r="F9" s="6"/>
      <c r="G9" s="4">
        <f t="shared" si="0"/>
        <v>0</v>
      </c>
    </row>
    <row r="10" spans="1:7" ht="12.75">
      <c r="A10" s="3">
        <v>6</v>
      </c>
      <c r="B10" s="13" t="s">
        <v>56</v>
      </c>
      <c r="C10" s="13" t="s">
        <v>53</v>
      </c>
      <c r="D10" s="13" t="s">
        <v>54</v>
      </c>
      <c r="E10" s="6">
        <v>2</v>
      </c>
      <c r="F10" s="6"/>
      <c r="G10" s="4">
        <f t="shared" si="0"/>
        <v>0</v>
      </c>
    </row>
    <row r="11" spans="1:7" ht="12.75">
      <c r="A11" s="3">
        <v>7</v>
      </c>
      <c r="B11" s="13" t="s">
        <v>57</v>
      </c>
      <c r="C11" s="13" t="s">
        <v>55</v>
      </c>
      <c r="D11" s="13" t="s">
        <v>12</v>
      </c>
      <c r="E11" s="6">
        <v>2.1</v>
      </c>
      <c r="F11" s="6"/>
      <c r="G11" s="4">
        <f t="shared" si="0"/>
        <v>0</v>
      </c>
    </row>
    <row r="12" spans="1:7" ht="12.75">
      <c r="A12" s="3">
        <v>8</v>
      </c>
      <c r="B12" s="13" t="s">
        <v>31</v>
      </c>
      <c r="C12" s="13" t="s">
        <v>37</v>
      </c>
      <c r="D12" s="13" t="s">
        <v>12</v>
      </c>
      <c r="E12" s="6">
        <v>2.8</v>
      </c>
      <c r="F12" s="6"/>
      <c r="G12" s="4">
        <f t="shared" si="0"/>
        <v>0</v>
      </c>
    </row>
    <row r="13" spans="1:7" ht="12.75">
      <c r="A13" s="3">
        <v>9</v>
      </c>
      <c r="B13" s="13" t="s">
        <v>38</v>
      </c>
      <c r="C13" s="13" t="s">
        <v>39</v>
      </c>
      <c r="D13" s="13" t="s">
        <v>12</v>
      </c>
      <c r="E13" s="6">
        <v>1.15</v>
      </c>
      <c r="F13" s="6"/>
      <c r="G13" s="4">
        <f t="shared" si="0"/>
        <v>0</v>
      </c>
    </row>
    <row r="14" spans="3:6" ht="12.75">
      <c r="C14" s="13"/>
      <c r="F14" s="6"/>
    </row>
    <row r="15" spans="2:7" ht="12.75">
      <c r="B15" s="13"/>
      <c r="C15" s="13" t="s">
        <v>32</v>
      </c>
      <c r="G15" s="8">
        <f>SUM(G5:G13)</f>
        <v>0</v>
      </c>
    </row>
    <row r="16" spans="2:3" ht="12.75">
      <c r="B16" s="13"/>
      <c r="C16" s="13"/>
    </row>
    <row r="17" spans="2:3" ht="12.75">
      <c r="B17" s="13"/>
      <c r="C17" s="13"/>
    </row>
    <row r="18" spans="2:9" ht="12.75">
      <c r="B18" s="9" t="s">
        <v>15</v>
      </c>
      <c r="C18" s="9" t="s">
        <v>18</v>
      </c>
      <c r="H18" s="29" t="s">
        <v>17</v>
      </c>
      <c r="I18" s="29" t="s">
        <v>14</v>
      </c>
    </row>
    <row r="19" spans="1:9" ht="12.75">
      <c r="A19" s="3">
        <v>1</v>
      </c>
      <c r="B19" s="13" t="s">
        <v>40</v>
      </c>
      <c r="C19" s="13" t="s">
        <v>41</v>
      </c>
      <c r="D19" s="13" t="s">
        <v>16</v>
      </c>
      <c r="E19" s="6">
        <v>2.9</v>
      </c>
      <c r="G19" s="4">
        <f aca="true" t="shared" si="1" ref="G19:G24">E19*F19</f>
        <v>0</v>
      </c>
      <c r="H19" s="12">
        <v>0</v>
      </c>
      <c r="I19" s="12">
        <f>E19*H19</f>
        <v>0</v>
      </c>
    </row>
    <row r="20" spans="1:9" ht="12.75">
      <c r="A20" s="3">
        <v>2</v>
      </c>
      <c r="B20" s="13" t="s">
        <v>43</v>
      </c>
      <c r="C20" s="13" t="s">
        <v>80</v>
      </c>
      <c r="D20" s="13" t="s">
        <v>42</v>
      </c>
      <c r="E20" s="6">
        <v>1</v>
      </c>
      <c r="G20" s="4">
        <f t="shared" si="1"/>
        <v>0</v>
      </c>
      <c r="H20" s="12">
        <v>0.0074</v>
      </c>
      <c r="I20" s="12">
        <f>E20*H20</f>
        <v>0.0074</v>
      </c>
    </row>
    <row r="21" spans="1:9" ht="12.75">
      <c r="A21" s="3">
        <v>3</v>
      </c>
      <c r="B21" s="13" t="s">
        <v>44</v>
      </c>
      <c r="C21" s="13" t="s">
        <v>45</v>
      </c>
      <c r="D21" s="13" t="s">
        <v>12</v>
      </c>
      <c r="E21" s="6">
        <v>0.21</v>
      </c>
      <c r="G21" s="4">
        <f t="shared" si="1"/>
        <v>0</v>
      </c>
      <c r="H21" s="12">
        <v>2.6</v>
      </c>
      <c r="I21" s="12">
        <f>E21*H21</f>
        <v>0.546</v>
      </c>
    </row>
    <row r="22" spans="1:9" ht="12.75">
      <c r="A22" s="3">
        <v>4</v>
      </c>
      <c r="B22" s="13" t="s">
        <v>46</v>
      </c>
      <c r="C22" s="13" t="s">
        <v>47</v>
      </c>
      <c r="D22" s="13" t="s">
        <v>12</v>
      </c>
      <c r="E22" s="6">
        <v>0.45</v>
      </c>
      <c r="G22" s="4">
        <f t="shared" si="1"/>
        <v>0</v>
      </c>
      <c r="H22" s="12">
        <v>2.6</v>
      </c>
      <c r="I22" s="12">
        <f>E22*H22</f>
        <v>1.1700000000000002</v>
      </c>
    </row>
    <row r="23" spans="1:9" ht="12.75">
      <c r="A23" s="3">
        <v>5</v>
      </c>
      <c r="B23" s="13" t="s">
        <v>48</v>
      </c>
      <c r="C23" s="13" t="s">
        <v>49</v>
      </c>
      <c r="D23" s="13" t="s">
        <v>12</v>
      </c>
      <c r="E23" s="6">
        <v>0.83</v>
      </c>
      <c r="G23" s="4">
        <f t="shared" si="1"/>
        <v>0</v>
      </c>
      <c r="H23" s="12">
        <v>2.6</v>
      </c>
      <c r="I23" s="12">
        <f>E23*H23</f>
        <v>2.158</v>
      </c>
    </row>
    <row r="24" spans="1:9" ht="12.75">
      <c r="A24" s="3">
        <v>6</v>
      </c>
      <c r="B24" s="13" t="s">
        <v>34</v>
      </c>
      <c r="C24" s="13" t="s">
        <v>35</v>
      </c>
      <c r="D24" s="13" t="s">
        <v>14</v>
      </c>
      <c r="E24" s="6">
        <f>I24</f>
        <v>3.8814</v>
      </c>
      <c r="G24" s="4">
        <f t="shared" si="1"/>
        <v>0</v>
      </c>
      <c r="I24" s="12">
        <f>SUM(I19:I23)</f>
        <v>3.8814</v>
      </c>
    </row>
    <row r="25" spans="2:4" ht="12.75">
      <c r="B25" s="13"/>
      <c r="C25" s="13"/>
      <c r="D25" s="13"/>
    </row>
    <row r="26" spans="3:7" ht="12.75">
      <c r="C26" s="13" t="s">
        <v>61</v>
      </c>
      <c r="G26" s="8">
        <f>SUM(G19:G24)</f>
        <v>0</v>
      </c>
    </row>
    <row r="28" spans="3:7" ht="12.75">
      <c r="C28" s="13"/>
      <c r="G28" s="35"/>
    </row>
    <row r="29" spans="2:7" ht="12.75">
      <c r="B29" s="9" t="s">
        <v>60</v>
      </c>
      <c r="C29" s="9" t="s">
        <v>30</v>
      </c>
      <c r="G29" s="35"/>
    </row>
    <row r="30" spans="1:9" ht="12.75">
      <c r="A30" s="3">
        <v>1</v>
      </c>
      <c r="B30" s="13" t="s">
        <v>62</v>
      </c>
      <c r="C30" s="13" t="s">
        <v>77</v>
      </c>
      <c r="D30" s="13" t="s">
        <v>54</v>
      </c>
      <c r="E30" s="6">
        <v>10.1</v>
      </c>
      <c r="G30" s="4">
        <f>E30*F30</f>
        <v>0</v>
      </c>
      <c r="H30" s="12">
        <v>0.01445</v>
      </c>
      <c r="I30" s="12">
        <f>E30*H30</f>
        <v>0.145945</v>
      </c>
    </row>
    <row r="31" spans="1:9" ht="12.75">
      <c r="A31" s="3">
        <v>2</v>
      </c>
      <c r="B31" s="13" t="s">
        <v>63</v>
      </c>
      <c r="C31" s="13" t="s">
        <v>78</v>
      </c>
      <c r="D31" s="13" t="s">
        <v>54</v>
      </c>
      <c r="E31" s="6">
        <v>10.1</v>
      </c>
      <c r="G31" s="4">
        <f aca="true" t="shared" si="2" ref="G31:G38">E31*F31</f>
        <v>0</v>
      </c>
      <c r="H31" s="12">
        <v>0.001</v>
      </c>
      <c r="I31" s="12">
        <f aca="true" t="shared" si="3" ref="I31:I37">E31*H31</f>
        <v>0.0101</v>
      </c>
    </row>
    <row r="32" spans="1:9" ht="12.75">
      <c r="A32" s="3">
        <v>3</v>
      </c>
      <c r="B32" s="13" t="s">
        <v>64</v>
      </c>
      <c r="C32" s="13" t="s">
        <v>65</v>
      </c>
      <c r="D32" s="13" t="s">
        <v>14</v>
      </c>
      <c r="E32" s="6">
        <v>0.15</v>
      </c>
      <c r="G32" s="4">
        <f t="shared" si="2"/>
        <v>0</v>
      </c>
      <c r="H32" s="12">
        <v>1.086</v>
      </c>
      <c r="I32" s="12">
        <f t="shared" si="3"/>
        <v>0.16290000000000002</v>
      </c>
    </row>
    <row r="33" spans="1:9" ht="12.75">
      <c r="A33" s="3">
        <v>4</v>
      </c>
      <c r="B33" s="13" t="s">
        <v>66</v>
      </c>
      <c r="C33" s="13" t="s">
        <v>75</v>
      </c>
      <c r="D33" s="13" t="s">
        <v>12</v>
      </c>
      <c r="E33" s="6">
        <v>0.85</v>
      </c>
      <c r="G33" s="4">
        <f t="shared" si="2"/>
        <v>0</v>
      </c>
      <c r="H33" s="12">
        <v>2.853</v>
      </c>
      <c r="I33" s="12">
        <f t="shared" si="3"/>
        <v>2.42505</v>
      </c>
    </row>
    <row r="34" spans="1:9" ht="12.75">
      <c r="A34" s="3">
        <v>5</v>
      </c>
      <c r="B34" s="13" t="s">
        <v>67</v>
      </c>
      <c r="C34" s="13" t="s">
        <v>72</v>
      </c>
      <c r="D34" s="13" t="s">
        <v>12</v>
      </c>
      <c r="E34" s="6">
        <v>0.95</v>
      </c>
      <c r="G34" s="4">
        <f t="shared" si="2"/>
        <v>0</v>
      </c>
      <c r="H34" s="12">
        <v>2.95</v>
      </c>
      <c r="I34" s="12">
        <f t="shared" si="3"/>
        <v>2.8025</v>
      </c>
    </row>
    <row r="35" spans="1:9" ht="12.75">
      <c r="A35" s="3">
        <v>6</v>
      </c>
      <c r="B35" s="13" t="s">
        <v>58</v>
      </c>
      <c r="C35" s="36" t="s">
        <v>68</v>
      </c>
      <c r="D35" s="13" t="s">
        <v>69</v>
      </c>
      <c r="E35" s="6">
        <v>1</v>
      </c>
      <c r="G35" s="4">
        <f t="shared" si="2"/>
        <v>0</v>
      </c>
      <c r="H35" s="12">
        <v>0.00015</v>
      </c>
      <c r="I35" s="12">
        <f t="shared" si="3"/>
        <v>0.00015</v>
      </c>
    </row>
    <row r="36" spans="1:9" ht="12.75">
      <c r="A36" s="3">
        <v>7</v>
      </c>
      <c r="B36" s="13" t="s">
        <v>58</v>
      </c>
      <c r="C36" s="36" t="s">
        <v>70</v>
      </c>
      <c r="D36" s="13" t="s">
        <v>54</v>
      </c>
      <c r="E36" s="6">
        <v>1.68</v>
      </c>
      <c r="G36" s="4">
        <f t="shared" si="2"/>
        <v>0</v>
      </c>
      <c r="H36" s="12">
        <v>0.04368</v>
      </c>
      <c r="I36" s="12">
        <f t="shared" si="3"/>
        <v>0.07338239999999999</v>
      </c>
    </row>
    <row r="37" spans="1:9" ht="12.75">
      <c r="A37" s="3">
        <v>8</v>
      </c>
      <c r="B37" s="13" t="s">
        <v>58</v>
      </c>
      <c r="C37" s="36" t="s">
        <v>71</v>
      </c>
      <c r="D37" s="13" t="s">
        <v>12</v>
      </c>
      <c r="E37" s="6">
        <v>0.14</v>
      </c>
      <c r="G37" s="4">
        <f t="shared" si="2"/>
        <v>0</v>
      </c>
      <c r="H37" s="12">
        <v>1.75</v>
      </c>
      <c r="I37" s="12">
        <f t="shared" si="3"/>
        <v>0.24500000000000002</v>
      </c>
    </row>
    <row r="38" spans="1:9" ht="12.75">
      <c r="A38" s="3">
        <v>9</v>
      </c>
      <c r="B38" s="37" t="s">
        <v>73</v>
      </c>
      <c r="C38" s="13" t="s">
        <v>74</v>
      </c>
      <c r="D38" s="13" t="s">
        <v>14</v>
      </c>
      <c r="E38" s="6">
        <f>I38</f>
        <v>5.8650274</v>
      </c>
      <c r="G38" s="4">
        <f t="shared" si="2"/>
        <v>0</v>
      </c>
      <c r="I38" s="12">
        <f>SUM(I30:I37)</f>
        <v>5.8650274</v>
      </c>
    </row>
    <row r="40" spans="3:7" ht="12.75">
      <c r="C40" t="s">
        <v>76</v>
      </c>
      <c r="G40" s="8">
        <f>SUM(G30:G39)</f>
        <v>0</v>
      </c>
    </row>
    <row r="44" ht="12.75">
      <c r="G44" s="8"/>
    </row>
    <row r="45" spans="1:6" ht="12.75">
      <c r="A45" s="14"/>
      <c r="B45" s="15"/>
      <c r="C45" s="15"/>
      <c r="D45" s="15"/>
      <c r="E45" s="16"/>
      <c r="F45" s="23"/>
    </row>
    <row r="46" spans="3:7" ht="12.75">
      <c r="C46" s="15"/>
      <c r="D46" s="15"/>
      <c r="E46" s="16"/>
      <c r="F46" s="23"/>
      <c r="G46" s="21"/>
    </row>
    <row r="47" spans="2:7" ht="12.75">
      <c r="B47" s="17"/>
      <c r="C47" s="27"/>
      <c r="D47" s="19"/>
      <c r="E47" s="20"/>
      <c r="F47" s="24"/>
      <c r="G47" s="15"/>
    </row>
    <row r="48" spans="2:6" ht="12.75">
      <c r="B48" s="13"/>
      <c r="C48" s="15"/>
      <c r="D48" s="14"/>
      <c r="E48" s="18"/>
      <c r="F48" s="25"/>
    </row>
    <row r="49" spans="2:6" ht="12.75">
      <c r="B49" s="13"/>
      <c r="C49" s="15"/>
      <c r="D49" s="14"/>
      <c r="E49" s="18"/>
      <c r="F49" s="25"/>
    </row>
    <row r="50" spans="2:6" ht="12.75">
      <c r="B50" s="13"/>
      <c r="C50" s="15"/>
      <c r="D50" s="14"/>
      <c r="E50" s="18"/>
      <c r="F50" s="25"/>
    </row>
    <row r="51" spans="2:6" ht="12.75">
      <c r="B51" s="13"/>
      <c r="C51" s="15"/>
      <c r="D51" s="14"/>
      <c r="E51" s="18"/>
      <c r="F51" s="25"/>
    </row>
    <row r="52" spans="2:6" ht="12.75">
      <c r="B52" s="13"/>
      <c r="C52" s="15"/>
      <c r="D52" s="14"/>
      <c r="E52" s="18"/>
      <c r="F52" s="25"/>
    </row>
    <row r="53" spans="2:6" ht="12.75">
      <c r="B53" s="13"/>
      <c r="C53" s="15"/>
      <c r="D53" s="14"/>
      <c r="E53" s="18"/>
      <c r="F53" s="25"/>
    </row>
    <row r="54" spans="2:7" ht="12.75">
      <c r="B54" s="14"/>
      <c r="C54" s="15"/>
      <c r="D54" s="14"/>
      <c r="E54" s="18"/>
      <c r="F54" s="25"/>
      <c r="G54" s="15"/>
    </row>
    <row r="55" spans="3:7" ht="12.75">
      <c r="C55" s="26"/>
      <c r="G55" s="8"/>
    </row>
    <row r="62" spans="3:7" ht="12.75">
      <c r="C62" s="9"/>
      <c r="G62" s="8"/>
    </row>
    <row r="64" ht="12.75">
      <c r="B64" s="9"/>
    </row>
    <row r="97" spans="3:7" ht="12.75">
      <c r="C97" s="9"/>
      <c r="G97" s="8"/>
    </row>
  </sheetData>
  <sheetProtection/>
  <printOptions/>
  <pageMargins left="0.39" right="0.2" top="0.69" bottom="0.6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Silvestr Prat</dc:creator>
  <cp:keywords/>
  <dc:description/>
  <cp:lastModifiedBy>Lenka Houšková</cp:lastModifiedBy>
  <cp:lastPrinted>2015-07-27T11:27:54Z</cp:lastPrinted>
  <dcterms:created xsi:type="dcterms:W3CDTF">2008-01-15T10:03:10Z</dcterms:created>
  <dcterms:modified xsi:type="dcterms:W3CDTF">2016-06-09T09:27:16Z</dcterms:modified>
  <cp:category/>
  <cp:version/>
  <cp:contentType/>
  <cp:contentStatus/>
</cp:coreProperties>
</file>